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ijana\Documents\DAJANA DOKUMENTI\FINANCIJSKI PLAN I IZVRSENJE FP\FINANCIJSKI PLAN 2025_2026_2027\IJKMK NAKO DPRH USKLADA 23012025\"/>
    </mc:Choice>
  </mc:AlternateContent>
  <xr:revisionPtr revIDLastSave="0" documentId="13_ncr:1_{6F998EE2-61CA-4083-842F-DB12B5C252F1}" xr6:coauthVersionLast="37" xr6:coauthVersionMax="37" xr10:uidLastSave="{00000000-0000-0000-0000-000000000000}"/>
  <bookViews>
    <workbookView xWindow="0" yWindow="0" windowWidth="28800" windowHeight="12300" xr2:uid="{00000000-000D-0000-FFFF-FFFF00000000}"/>
  </bookViews>
  <sheets>
    <sheet name="IJKMK" sheetId="7" r:id="rId1"/>
    <sheet name="08006 POSEBNI DIO" sheetId="8" r:id="rId2"/>
    <sheet name="08008 POSEBNI DIO" sheetId="9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0" i="7" l="1"/>
  <c r="Q50" i="7" s="1"/>
  <c r="O37" i="7"/>
  <c r="Q37" i="7" s="1"/>
  <c r="O24" i="7"/>
  <c r="Q24" i="7" s="1"/>
  <c r="P55" i="7"/>
  <c r="P54" i="7"/>
  <c r="N54" i="7"/>
  <c r="N56" i="7" s="1"/>
  <c r="M54" i="7"/>
  <c r="M56" i="7" s="1"/>
  <c r="L54" i="7"/>
  <c r="L56" i="7" s="1"/>
  <c r="K54" i="7"/>
  <c r="K56" i="7" s="1"/>
  <c r="J54" i="7"/>
  <c r="J56" i="7" s="1"/>
  <c r="O53" i="7"/>
  <c r="Q53" i="7" s="1"/>
  <c r="O52" i="7"/>
  <c r="Q52" i="7" s="1"/>
  <c r="O51" i="7"/>
  <c r="Q51" i="7" s="1"/>
  <c r="O49" i="7"/>
  <c r="Q49" i="7" s="1"/>
  <c r="O48" i="7"/>
  <c r="P42" i="7"/>
  <c r="P41" i="7"/>
  <c r="N41" i="7"/>
  <c r="N43" i="7" s="1"/>
  <c r="M41" i="7"/>
  <c r="M43" i="7" s="1"/>
  <c r="L41" i="7"/>
  <c r="L43" i="7" s="1"/>
  <c r="K41" i="7"/>
  <c r="K43" i="7" s="1"/>
  <c r="J41" i="7"/>
  <c r="J43" i="7" s="1"/>
  <c r="O40" i="7"/>
  <c r="Q40" i="7" s="1"/>
  <c r="O39" i="7"/>
  <c r="Q39" i="7" s="1"/>
  <c r="O38" i="7"/>
  <c r="Q38" i="7" s="1"/>
  <c r="O36" i="7"/>
  <c r="Q36" i="7" s="1"/>
  <c r="O35" i="7"/>
  <c r="P29" i="7"/>
  <c r="P28" i="7"/>
  <c r="N28" i="7"/>
  <c r="N30" i="7" s="1"/>
  <c r="M28" i="7"/>
  <c r="M30" i="7" s="1"/>
  <c r="L28" i="7"/>
  <c r="L30" i="7" s="1"/>
  <c r="K28" i="7"/>
  <c r="K30" i="7" s="1"/>
  <c r="J28" i="7"/>
  <c r="J30" i="7" s="1"/>
  <c r="O27" i="7"/>
  <c r="Q27" i="7" s="1"/>
  <c r="O26" i="7"/>
  <c r="Q26" i="7" s="1"/>
  <c r="O25" i="7"/>
  <c r="Q25" i="7" s="1"/>
  <c r="O23" i="7"/>
  <c r="Q23" i="7" s="1"/>
  <c r="O22" i="7"/>
  <c r="O42" i="7" l="1"/>
  <c r="Q42" i="7" s="1"/>
  <c r="O55" i="7"/>
  <c r="Q55" i="7" s="1"/>
  <c r="Q48" i="7"/>
  <c r="O54" i="7"/>
  <c r="Q54" i="7" s="1"/>
  <c r="Q35" i="7"/>
  <c r="O41" i="7"/>
  <c r="Q41" i="7" s="1"/>
  <c r="O28" i="7"/>
  <c r="Q28" i="7" s="1"/>
  <c r="Q22" i="7"/>
  <c r="O29" i="7"/>
  <c r="Q29" i="7" s="1"/>
  <c r="S16" i="7" l="1"/>
  <c r="S15" i="7"/>
  <c r="O15" i="7"/>
  <c r="O17" i="7" s="1"/>
  <c r="M15" i="7"/>
  <c r="M17" i="7" s="1"/>
  <c r="K15" i="7"/>
  <c r="K17" i="7" s="1"/>
  <c r="L15" i="7"/>
  <c r="L17" i="7" s="1"/>
  <c r="N15" i="7"/>
  <c r="N17" i="7" s="1"/>
  <c r="P15" i="7"/>
  <c r="P17" i="7" s="1"/>
  <c r="Q15" i="7"/>
  <c r="Q17" i="7" s="1"/>
  <c r="J15" i="7"/>
  <c r="J17" i="7" s="1"/>
  <c r="R10" i="7"/>
  <c r="R11" i="7"/>
  <c r="T11" i="7" s="1"/>
  <c r="R12" i="7"/>
  <c r="T12" i="7" s="1"/>
  <c r="R13" i="7"/>
  <c r="T13" i="7" s="1"/>
  <c r="R14" i="7"/>
  <c r="T14" i="7" s="1"/>
  <c r="R9" i="7"/>
  <c r="T9" i="7" s="1"/>
  <c r="R16" i="7" l="1"/>
  <c r="T16" i="7" s="1"/>
  <c r="T10" i="7"/>
  <c r="R15" i="7"/>
  <c r="T15" i="7" s="1"/>
  <c r="G94" i="7"/>
  <c r="F94" i="7"/>
  <c r="E94" i="7"/>
  <c r="D63" i="7"/>
  <c r="E63" i="7"/>
  <c r="F63" i="7"/>
  <c r="G63" i="7"/>
  <c r="D60" i="7"/>
  <c r="E60" i="7"/>
  <c r="F60" i="7"/>
  <c r="G60" i="7"/>
  <c r="G59" i="7" s="1"/>
  <c r="D59" i="7"/>
  <c r="D57" i="7"/>
  <c r="E57" i="7"/>
  <c r="F57" i="7"/>
  <c r="G57" i="7"/>
  <c r="D55" i="7"/>
  <c r="E55" i="7"/>
  <c r="E54" i="7" s="1"/>
  <c r="F55" i="7"/>
  <c r="F54" i="7" s="1"/>
  <c r="G55" i="7"/>
  <c r="G54" i="7" s="1"/>
  <c r="D51" i="7"/>
  <c r="E51" i="7"/>
  <c r="F51" i="7"/>
  <c r="G51" i="7"/>
  <c r="D49" i="7"/>
  <c r="D48" i="7" s="1"/>
  <c r="E49" i="7"/>
  <c r="E48" i="7" s="1"/>
  <c r="F49" i="7"/>
  <c r="F48" i="7" s="1"/>
  <c r="G49" i="7"/>
  <c r="G48" i="7"/>
  <c r="D46" i="7"/>
  <c r="E46" i="7"/>
  <c r="F46" i="7"/>
  <c r="G46" i="7"/>
  <c r="D44" i="7"/>
  <c r="E44" i="7"/>
  <c r="F44" i="7"/>
  <c r="G44" i="7"/>
  <c r="G43" i="7" s="1"/>
  <c r="G7" i="7" s="1"/>
  <c r="D43" i="7"/>
  <c r="E43" i="7"/>
  <c r="E7" i="7" s="1"/>
  <c r="D40" i="7"/>
  <c r="E40" i="7"/>
  <c r="F40" i="7"/>
  <c r="G40" i="7"/>
  <c r="D36" i="7"/>
  <c r="D35" i="7" s="1"/>
  <c r="E36" i="7"/>
  <c r="E35" i="7" s="1"/>
  <c r="F36" i="7"/>
  <c r="G36" i="7"/>
  <c r="D33" i="7"/>
  <c r="E33" i="7"/>
  <c r="F33" i="7"/>
  <c r="G33" i="7"/>
  <c r="D28" i="7"/>
  <c r="D27" i="7" s="1"/>
  <c r="E28" i="7"/>
  <c r="F28" i="7"/>
  <c r="F27" i="7" s="1"/>
  <c r="G28" i="7"/>
  <c r="G27" i="7" s="1"/>
  <c r="D23" i="7"/>
  <c r="E23" i="7"/>
  <c r="F23" i="7"/>
  <c r="G23" i="7"/>
  <c r="D19" i="7"/>
  <c r="E19" i="7"/>
  <c r="E18" i="7" s="1"/>
  <c r="F19" i="7"/>
  <c r="G19" i="7"/>
  <c r="D18" i="7"/>
  <c r="D17" i="7" s="1"/>
  <c r="D14" i="7"/>
  <c r="D13" i="7" s="1"/>
  <c r="D12" i="7" s="1"/>
  <c r="E14" i="7"/>
  <c r="E13" i="7" s="1"/>
  <c r="E12" i="7" s="1"/>
  <c r="F14" i="7"/>
  <c r="F13" i="7" s="1"/>
  <c r="F12" i="7" s="1"/>
  <c r="G14" i="7"/>
  <c r="G13" i="7" s="1"/>
  <c r="G12" i="7" s="1"/>
  <c r="G82" i="7"/>
  <c r="F82" i="7"/>
  <c r="E82" i="7"/>
  <c r="D82" i="7"/>
  <c r="C82" i="7"/>
  <c r="G77" i="7"/>
  <c r="F77" i="7"/>
  <c r="E77" i="7"/>
  <c r="D77" i="7"/>
  <c r="C77" i="7"/>
  <c r="C68" i="7"/>
  <c r="D68" i="7"/>
  <c r="F69" i="7"/>
  <c r="E69" i="7"/>
  <c r="E99" i="7"/>
  <c r="G93" i="7"/>
  <c r="F93" i="7"/>
  <c r="E93" i="7"/>
  <c r="E27" i="7" l="1"/>
  <c r="D54" i="7"/>
  <c r="D53" i="7" s="1"/>
  <c r="G68" i="7"/>
  <c r="E68" i="7"/>
  <c r="E59" i="7"/>
  <c r="E53" i="7" s="1"/>
  <c r="F43" i="7"/>
  <c r="F7" i="7" s="1"/>
  <c r="F68" i="7"/>
  <c r="D42" i="7"/>
  <c r="G76" i="7"/>
  <c r="D76" i="7"/>
  <c r="F76" i="7"/>
  <c r="E26" i="7"/>
  <c r="G35" i="7"/>
  <c r="G26" i="7" s="1"/>
  <c r="F59" i="7"/>
  <c r="F53" i="7" s="1"/>
  <c r="E42" i="7"/>
  <c r="F18" i="7"/>
  <c r="F17" i="7" s="1"/>
  <c r="D26" i="7"/>
  <c r="G53" i="7"/>
  <c r="G42" i="7"/>
  <c r="F35" i="7"/>
  <c r="F26" i="7" s="1"/>
  <c r="G18" i="7"/>
  <c r="G17" i="7" s="1"/>
  <c r="E17" i="7"/>
  <c r="E76" i="7"/>
  <c r="C76" i="7"/>
  <c r="F42" i="7" l="1"/>
  <c r="D73" i="7"/>
  <c r="E73" i="7"/>
  <c r="E67" i="7" s="1"/>
  <c r="E4" i="7" s="1"/>
  <c r="F73" i="7"/>
  <c r="F67" i="7" s="1"/>
  <c r="F4" i="7" s="1"/>
  <c r="G73" i="7"/>
  <c r="G67" i="7" s="1"/>
  <c r="G4" i="7" s="1"/>
  <c r="D86" i="7"/>
  <c r="E86" i="7"/>
  <c r="F86" i="7"/>
  <c r="G86" i="7"/>
  <c r="D89" i="7"/>
  <c r="E89" i="7"/>
  <c r="F89" i="7"/>
  <c r="G89" i="7"/>
  <c r="D92" i="7"/>
  <c r="E92" i="7"/>
  <c r="F92" i="7"/>
  <c r="G92" i="7"/>
  <c r="D98" i="7"/>
  <c r="E98" i="7"/>
  <c r="F98" i="7"/>
  <c r="G98" i="7"/>
  <c r="D102" i="7"/>
  <c r="E102" i="7"/>
  <c r="F102" i="7"/>
  <c r="G102" i="7"/>
  <c r="D104" i="7"/>
  <c r="E104" i="7"/>
  <c r="F104" i="7"/>
  <c r="G104" i="7"/>
  <c r="D107" i="7"/>
  <c r="E107" i="7"/>
  <c r="F107" i="7"/>
  <c r="G107" i="7"/>
  <c r="D110" i="7"/>
  <c r="E110" i="7"/>
  <c r="F110" i="7"/>
  <c r="G110" i="7"/>
  <c r="D113" i="7"/>
  <c r="E113" i="7"/>
  <c r="F113" i="7"/>
  <c r="G113" i="7"/>
  <c r="D116" i="7"/>
  <c r="E116" i="7"/>
  <c r="F116" i="7"/>
  <c r="G116" i="7"/>
  <c r="D120" i="7"/>
  <c r="E120" i="7"/>
  <c r="F120" i="7"/>
  <c r="G120" i="7"/>
  <c r="D125" i="7"/>
  <c r="E125" i="7"/>
  <c r="F125" i="7"/>
  <c r="G125" i="7"/>
  <c r="C92" i="7"/>
  <c r="C110" i="7"/>
  <c r="C107" i="7"/>
  <c r="C102" i="7"/>
  <c r="C104" i="7"/>
  <c r="C86" i="7"/>
  <c r="C98" i="7"/>
  <c r="C89" i="7"/>
  <c r="C125" i="7"/>
  <c r="C120" i="7"/>
  <c r="C116" i="7"/>
  <c r="C113" i="7"/>
  <c r="C73" i="7"/>
  <c r="C49" i="7"/>
  <c r="C44" i="7"/>
  <c r="C36" i="7"/>
  <c r="C63" i="7"/>
  <c r="C60" i="7"/>
  <c r="C57" i="7"/>
  <c r="C55" i="7"/>
  <c r="C51" i="7"/>
  <c r="C46" i="7"/>
  <c r="C40" i="7"/>
  <c r="C33" i="7"/>
  <c r="C28" i="7"/>
  <c r="C23" i="7"/>
  <c r="C19" i="7"/>
  <c r="C14" i="7"/>
  <c r="C13" i="7" s="1"/>
  <c r="C12" i="7" s="1"/>
  <c r="F112" i="7" l="1"/>
  <c r="F10" i="7" s="1"/>
  <c r="D106" i="7"/>
  <c r="D9" i="7" s="1"/>
  <c r="D85" i="7"/>
  <c r="C18" i="7"/>
  <c r="C112" i="7"/>
  <c r="C10" i="7" s="1"/>
  <c r="G112" i="7"/>
  <c r="G10" i="7" s="1"/>
  <c r="E112" i="7"/>
  <c r="E10" i="7" s="1"/>
  <c r="C85" i="7"/>
  <c r="G85" i="7"/>
  <c r="F85" i="7"/>
  <c r="E85" i="7"/>
  <c r="C91" i="7"/>
  <c r="G106" i="7"/>
  <c r="G9" i="7" s="1"/>
  <c r="F106" i="7"/>
  <c r="F9" i="7" s="1"/>
  <c r="E106" i="7"/>
  <c r="E9" i="7" s="1"/>
  <c r="C106" i="7"/>
  <c r="G101" i="7"/>
  <c r="G5" i="7" s="1"/>
  <c r="F101" i="7"/>
  <c r="F5" i="7" s="1"/>
  <c r="E101" i="7"/>
  <c r="E5" i="7" s="1"/>
  <c r="C101" i="7"/>
  <c r="G119" i="7"/>
  <c r="G6" i="7" s="1"/>
  <c r="F119" i="7"/>
  <c r="E119" i="7"/>
  <c r="G118" i="7"/>
  <c r="G66" i="7"/>
  <c r="F66" i="7"/>
  <c r="E66" i="7"/>
  <c r="G91" i="7"/>
  <c r="F91" i="7"/>
  <c r="E91" i="7"/>
  <c r="D101" i="7"/>
  <c r="D5" i="7" s="1"/>
  <c r="D91" i="7"/>
  <c r="D8" i="7" s="1"/>
  <c r="D119" i="7"/>
  <c r="D6" i="7" s="1"/>
  <c r="D112" i="7"/>
  <c r="D10" i="7" s="1"/>
  <c r="D67" i="7"/>
  <c r="G100" i="7"/>
  <c r="C67" i="7"/>
  <c r="C66" i="7" s="1"/>
  <c r="C54" i="7"/>
  <c r="C119" i="7"/>
  <c r="C118" i="7" s="1"/>
  <c r="C59" i="7"/>
  <c r="C9" i="7" s="1"/>
  <c r="C48" i="7"/>
  <c r="C43" i="7"/>
  <c r="C35" i="7"/>
  <c r="C27" i="7"/>
  <c r="C6" i="7" s="1"/>
  <c r="C75" i="7" l="1"/>
  <c r="C5" i="7"/>
  <c r="C100" i="7"/>
  <c r="D66" i="7"/>
  <c r="D4" i="7"/>
  <c r="E118" i="7"/>
  <c r="E6" i="7"/>
  <c r="D75" i="7"/>
  <c r="D7" i="7"/>
  <c r="E100" i="7"/>
  <c r="D118" i="7"/>
  <c r="F118" i="7"/>
  <c r="F6" i="7"/>
  <c r="C7" i="7"/>
  <c r="C42" i="7"/>
  <c r="C8" i="7"/>
  <c r="C17" i="7"/>
  <c r="C4" i="7"/>
  <c r="G75" i="7"/>
  <c r="G65" i="7" s="1"/>
  <c r="G8" i="7"/>
  <c r="G3" i="7" s="1"/>
  <c r="F75" i="7"/>
  <c r="F8" i="7"/>
  <c r="E8" i="7"/>
  <c r="E75" i="7"/>
  <c r="F100" i="7"/>
  <c r="F3" i="7"/>
  <c r="C65" i="7"/>
  <c r="D100" i="7"/>
  <c r="C53" i="7"/>
  <c r="C26" i="7"/>
  <c r="D3" i="7" l="1"/>
  <c r="F65" i="7"/>
  <c r="E65" i="7"/>
  <c r="E3" i="7"/>
  <c r="D65" i="7"/>
  <c r="C3" i="7"/>
  <c r="C11" i="7"/>
</calcChain>
</file>

<file path=xl/sharedStrings.xml><?xml version="1.0" encoding="utf-8"?>
<sst xmlns="http://schemas.openxmlformats.org/spreadsheetml/2006/main" count="5800" uniqueCount="314">
  <si>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</si>
  <si>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</si>
  <si>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</si>
  <si>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</si>
  <si>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</si>
  <si>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</si>
  <si>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</si>
  <si>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</si>
  <si>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</si>
  <si>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</si>
  <si>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</si>
  <si>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</si>
  <si>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</si>
  <si>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</si>
  <si>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</si>
  <si>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</si>
  <si>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</si>
  <si>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</si>
  <si>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</si>
  <si>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</si>
  <si>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</si>
  <si>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</si>
  <si>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</si>
  <si>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</si>
  <si>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</si>
  <si>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</si>
  <si>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</si>
  <si>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</si>
  <si>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</si>
  <si>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</si>
  <si>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</si>
  <si>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</si>
  <si>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</si>
  <si>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</si>
  <si>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</si>
  <si>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</si>
  <si>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</si>
  <si>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</si>
  <si>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</si>
  <si>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</si>
  <si>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</si>
  <si>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</si>
  <si>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</si>
  <si>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</si>
  <si>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</si>
  <si>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</si>
  <si>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</si>
  <si>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</si>
  <si>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</si>
  <si>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</si>
  <si>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</si>
  <si>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</si>
  <si>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</si>
  <si>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</si>
  <si>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</si>
  <si>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</si>
  <si>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</si>
  <si>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</si>
  <si>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</si>
  <si>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</si>
  <si>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</si>
  <si>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</si>
  <si>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</si>
  <si>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</si>
  <si>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</si>
  <si>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</si>
  <si>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</si>
  <si>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</si>
  <si>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</si>
  <si>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</si>
  <si>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</si>
  <si>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</si>
  <si>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</si>
  <si>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</si>
  <si>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</si>
  <si>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</si>
  <si>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</si>
  <si>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</si>
  <si>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</si>
  <si>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</si>
  <si>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</si>
  <si>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</si>
  <si>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</si>
  <si>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</si>
  <si>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</si>
  <si>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</si>
  <si>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</si>
  <si>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</si>
  <si>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</si>
  <si>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</si>
  <si>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</si>
  <si>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</si>
  <si>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</si>
  <si>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</si>
  <si>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</si>
  <si>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</si>
  <si>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</si>
  <si>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</si>
  <si>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</si>
  <si>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</si>
  <si>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</si>
  <si>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</si>
  <si>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</si>
  <si>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</si>
  <si>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</si>
  <si>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</si>
  <si>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</si>
  <si>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</si>
  <si>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</si>
  <si>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</si>
  <si>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</si>
  <si>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</si>
  <si>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</si>
  <si>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</si>
  <si>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</si>
  <si>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</si>
  <si>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</si>
  <si>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</si>
  <si>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</si>
  <si>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</si>
  <si>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</si>
  <si>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</si>
  <si>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</si>
  <si>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</si>
  <si>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</si>
  <si>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</si>
  <si>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</si>
  <si>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</si>
  <si>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</si>
  <si>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</si>
  <si>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</si>
  <si>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</si>
  <si>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</si>
  <si>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</si>
  <si>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</si>
  <si>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</si>
  <si>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</si>
  <si>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</si>
  <si>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</si>
  <si>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</si>
  <si>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</si>
  <si>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</si>
  <si>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</si>
  <si>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</si>
  <si>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</si>
  <si>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</si>
  <si>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</si>
  <si>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</si>
  <si>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</si>
  <si>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</si>
  <si>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</si>
  <si>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</si>
  <si>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</si>
  <si>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</si>
  <si>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</si>
  <si>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</si>
  <si>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</si>
  <si>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</si>
  <si>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</si>
  <si>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</si>
  <si>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</si>
  <si>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</si>
  <si>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</si>
  <si>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</si>
  <si>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</si>
  <si>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</si>
  <si>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</si>
  <si>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</si>
  <si>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</si>
  <si>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</si>
  <si>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</si>
  <si>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</si>
  <si>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</si>
  <si>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</si>
  <si>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</si>
  <si>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</si>
  <si>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</si>
  <si>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</si>
  <si>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</si>
  <si>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</si>
  <si>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</si>
  <si>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</si>
  <si>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</si>
  <si>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</si>
  <si>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</si>
  <si>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</si>
  <si>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</si>
  <si>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</si>
  <si>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</si>
  <si>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</si>
  <si>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</si>
  <si>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</si>
  <si>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</si>
  <si>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</si>
  <si>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</si>
  <si>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</si>
  <si>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</si>
  <si>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</si>
  <si>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</si>
  <si>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</si>
  <si>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</si>
  <si>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</si>
  <si>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</si>
  <si>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</si>
  <si>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</si>
  <si>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</si>
  <si>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</si>
  <si>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</si>
  <si>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</si>
  <si>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</si>
  <si>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</si>
  <si>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</si>
  <si>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</si>
  <si>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</si>
  <si>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</si>
  <si>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</si>
  <si>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</si>
  <si>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</si>
  <si>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</si>
  <si>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</si>
  <si>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</si>
  <si>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</si>
  <si>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</si>
  <si>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</si>
  <si>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</si>
  <si>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</si>
  <si>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</si>
  <si>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</si>
  <si>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</si>
  <si>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</si>
  <si>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</si>
  <si>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</si>
  <si>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</si>
  <si>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</si>
  <si>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</si>
  <si>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</si>
  <si>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</si>
  <si>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</si>
  <si>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</si>
  <si>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</si>
  <si>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</si>
  <si>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</si>
  <si>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</si>
  <si>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</si>
  <si>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</si>
  <si>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</si>
  <si>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</si>
  <si>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</si>
  <si>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</si>
  <si>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</si>
  <si>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</si>
  <si>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</si>
  <si>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</si>
  <si>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</si>
  <si>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</si>
  <si>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</si>
  <si>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</si>
  <si>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</si>
  <si>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</si>
  <si>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</si>
  <si>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</si>
  <si>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</si>
  <si>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</si>
  <si>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</si>
  <si>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</si>
  <si>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</si>
  <si>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</si>
  <si>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</si>
  <si>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</si>
  <si>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</si>
  <si>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</si>
  <si>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</si>
  <si>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</si>
  <si>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</si>
  <si>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</si>
  <si>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</si>
  <si>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</si>
  <si>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12</t>
  </si>
  <si>
    <t>52</t>
  </si>
  <si>
    <t>563</t>
  </si>
  <si>
    <t>Europski fond za regionalni razvoj (EFRR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</si>
  <si>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</si>
  <si>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</si>
  <si>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</si>
  <si>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</si>
  <si>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</si>
  <si>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</si>
  <si>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</si>
  <si>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</si>
  <si>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</si>
  <si>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</si>
  <si>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</si>
  <si>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</si>
  <si>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INSTITUT ZA JADRANSKE KULTURE I MELIORACIJU KRŠA</t>
  </si>
  <si>
    <t>RKP 3025</t>
  </si>
  <si>
    <t>ULAGANJE U ZNANSTVENO ISTRAŽIVAČKU DJELATNOST</t>
  </si>
  <si>
    <t>Redovna djelatnost javnih instituta</t>
  </si>
  <si>
    <t>Programsko financiranje javnih znanstvenih instituta</t>
  </si>
  <si>
    <t>Redovna djelatnost javnih znanstvenih instituta (iz evidencijskih prihoda)</t>
  </si>
  <si>
    <t>EU projekti javnih instituta (iz evidencijskih prihoda)</t>
  </si>
  <si>
    <t>A622150</t>
  </si>
  <si>
    <t>Programsko financiranje javnih instituta</t>
  </si>
  <si>
    <t>A622152</t>
  </si>
  <si>
    <t>Programsko financiranje jzi - iz strukturnih i investicijskih fondova EU</t>
  </si>
  <si>
    <t>A622153</t>
  </si>
  <si>
    <t>Samostalna djelatnost javnih instituta - iz evidencijskih prihoda</t>
  </si>
  <si>
    <t>A622151</t>
  </si>
  <si>
    <t>Programsko financiranje javnih instituta - iz evidencijskih prihoda</t>
  </si>
  <si>
    <t>Europski fond za regionalni razvoj</t>
  </si>
  <si>
    <t>31 vlas</t>
  </si>
  <si>
    <t>tekući financijski plan 2024. godina</t>
  </si>
  <si>
    <t>financijski plan 2025. godina</t>
  </si>
  <si>
    <t>projekcija 2026. godina</t>
  </si>
  <si>
    <t>projekcija 2027.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</si>
</sst>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Fill="1"/>
    <xf numFmtId="0" fontId="0" fillId="0" borderId="0" xfId="0" applyFont="1" applyFill="1"/>
    <xf numFmtId="0" fontId="15" fillId="0" borderId="0" xfId="0" applyFont="1" applyFill="1"/>
    <xf numFmtId="0" fontId="16" fillId="0" borderId="3" xfId="0" quotePrefix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quotePrefix="1" applyFont="1" applyFill="1" applyBorder="1" applyAlignment="1">
      <alignment horizontal="center" vertical="center" wrapText="1"/>
    </xf>
    <xf numFmtId="0" fontId="18" fillId="27" borderId="7" xfId="49" quotePrefix="1" applyFont="1" applyFill="1" applyAlignment="1">
      <alignment horizontal="left" vertical="center" indent="7"/>
    </xf>
    <xf numFmtId="0" fontId="18" fillId="27" borderId="7" xfId="49" quotePrefix="1" applyFont="1" applyFill="1">
      <alignment horizontal="left" vertical="center" indent="1"/>
    </xf>
    <xf numFmtId="0" fontId="18" fillId="0" borderId="7" xfId="49" quotePrefix="1" applyFont="1" applyFill="1">
      <alignment horizontal="left" vertical="center" indent="1"/>
    </xf>
    <xf numFmtId="0" fontId="18" fillId="0" borderId="7" xfId="49" quotePrefix="1" applyFont="1" applyFill="1" applyAlignment="1">
      <alignment horizontal="left" vertical="center" indent="9"/>
    </xf>
    <xf numFmtId="3" fontId="18" fillId="0" borderId="7" xfId="50" applyNumberFormat="1" applyFont="1" applyFill="1">
      <alignment horizontal="right" vertical="center"/>
    </xf>
    <xf numFmtId="3" fontId="18" fillId="27" borderId="7" xfId="50" applyNumberFormat="1" applyFont="1" applyFill="1">
      <alignment horizontal="right" vertical="center"/>
    </xf>
    <xf numFmtId="3" fontId="18" fillId="0" borderId="7" xfId="50" applyNumberFormat="1" applyFont="1" applyFill="1" applyBorder="1">
      <alignment horizontal="right" vertical="center"/>
    </xf>
    <xf numFmtId="3" fontId="18" fillId="0" borderId="8" xfId="50" applyNumberFormat="1" applyFont="1" applyFill="1" applyBorder="1">
      <alignment horizontal="right" vertical="center"/>
    </xf>
    <xf numFmtId="0" fontId="18" fillId="27" borderId="7" xfId="49" quotePrefix="1" applyFont="1" applyFill="1" applyAlignment="1">
      <alignment horizontal="left" vertical="center" indent="9"/>
    </xf>
    <xf numFmtId="3" fontId="17" fillId="0" borderId="3" xfId="0" quotePrefix="1" applyNumberFormat="1" applyFont="1" applyFill="1" applyBorder="1" applyAlignment="1">
      <alignment horizontal="center" vertical="center" wrapText="1"/>
    </xf>
    <xf numFmtId="0" fontId="18" fillId="28" borderId="7" xfId="49" quotePrefix="1" applyFont="1" applyFill="1" applyAlignment="1">
      <alignment horizontal="left" vertical="center" indent="7"/>
    </xf>
    <xf numFmtId="0" fontId="18" fillId="28" borderId="7" xfId="49" quotePrefix="1" applyFont="1" applyFill="1">
      <alignment horizontal="left" vertical="center" indent="1"/>
    </xf>
    <xf numFmtId="3" fontId="18" fillId="28" borderId="7" xfId="50" applyNumberFormat="1" applyFont="1" applyFill="1">
      <alignment horizontal="right" vertical="center"/>
    </xf>
    <xf numFmtId="0" fontId="17" fillId="0" borderId="3" xfId="0" quotePrefix="1" applyFont="1" applyFill="1" applyBorder="1" applyAlignment="1">
      <alignment horizontal="left" vertical="center" wrapText="1"/>
    </xf>
    <xf numFmtId="0" fontId="16" fillId="27" borderId="3" xfId="0" quotePrefix="1" applyFont="1" applyFill="1" applyBorder="1" applyAlignment="1">
      <alignment horizontal="center" vertical="center" wrapText="1"/>
    </xf>
    <xf numFmtId="3" fontId="16" fillId="27" borderId="3" xfId="0" quotePrefix="1" applyNumberFormat="1" applyFont="1" applyFill="1" applyBorder="1" applyAlignment="1">
      <alignment horizontal="center" vertical="center" wrapText="1"/>
    </xf>
    <xf numFmtId="0" fontId="18" fillId="0" borderId="10" xfId="49" quotePrefix="1" applyFont="1" applyFill="1" applyBorder="1">
      <alignment horizontal="left" vertical="center" indent="1"/>
    </xf>
    <xf numFmtId="3" fontId="18" fillId="0" borderId="11" xfId="50" applyNumberFormat="1" applyFont="1" applyFill="1" applyBorder="1">
      <alignment horizontal="right" vertical="center"/>
    </xf>
    <xf numFmtId="0" fontId="0" fillId="0" borderId="3" xfId="0" applyFill="1" applyBorder="1"/>
    <xf numFmtId="0" fontId="16" fillId="29" borderId="3" xfId="0" quotePrefix="1" applyFont="1" applyFill="1" applyBorder="1" applyAlignment="1">
      <alignment horizontal="center" vertical="center" wrapText="1"/>
    </xf>
    <xf numFmtId="3" fontId="16" fillId="29" borderId="3" xfId="0" quotePrefix="1" applyNumberFormat="1" applyFont="1" applyFill="1" applyBorder="1" applyAlignment="1">
      <alignment horizontal="center" vertical="center" wrapText="1"/>
    </xf>
    <xf numFmtId="0" fontId="16" fillId="29" borderId="3" xfId="0" applyNumberFormat="1" applyFont="1" applyFill="1" applyBorder="1" applyAlignment="1" applyProtection="1">
      <alignment horizontal="center" vertical="center" wrapText="1"/>
    </xf>
    <xf numFmtId="0" fontId="16" fillId="30" borderId="0" xfId="0" quotePrefix="1" applyFont="1" applyFill="1" applyBorder="1" applyAlignment="1">
      <alignment horizontal="center" vertical="center" wrapText="1"/>
    </xf>
    <xf numFmtId="0" fontId="19" fillId="30" borderId="7" xfId="49" quotePrefix="1" applyFont="1" applyFill="1" applyAlignment="1">
      <alignment horizontal="center" vertical="center"/>
    </xf>
    <xf numFmtId="0" fontId="19" fillId="30" borderId="7" xfId="49" quotePrefix="1" applyFont="1" applyFill="1">
      <alignment horizontal="left" vertical="center" indent="1"/>
    </xf>
    <xf numFmtId="3" fontId="19" fillId="30" borderId="7" xfId="50" applyNumberFormat="1" applyFont="1" applyFill="1">
      <alignment horizontal="right" vertical="center"/>
    </xf>
    <xf numFmtId="0" fontId="19" fillId="30" borderId="7" xfId="49" quotePrefix="1" applyFont="1" applyFill="1" applyAlignment="1">
      <alignment horizontal="left" vertical="center" indent="5"/>
    </xf>
    <xf numFmtId="3" fontId="0" fillId="0" borderId="0" xfId="0" applyNumberFormat="1" applyFill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3" fontId="0" fillId="0" borderId="3" xfId="0" applyNumberFormat="1" applyFill="1" applyBorder="1"/>
    <xf numFmtId="3" fontId="0" fillId="0" borderId="3" xfId="0" applyNumberFormat="1" applyFont="1" applyFill="1" applyBorder="1"/>
    <xf numFmtId="3" fontId="15" fillId="0" borderId="3" xfId="0" applyNumberFormat="1" applyFont="1" applyFill="1" applyBorder="1"/>
    <xf numFmtId="3" fontId="0" fillId="0" borderId="0" xfId="0" applyNumberFormat="1" applyFont="1" applyFill="1"/>
    <xf numFmtId="3" fontId="0" fillId="27" borderId="3" xfId="0" applyNumberFormat="1" applyFont="1" applyFill="1" applyBorder="1"/>
    <xf numFmtId="3" fontId="15" fillId="27" borderId="3" xfId="0" applyNumberFormat="1" applyFont="1" applyFill="1" applyBorder="1"/>
    <xf numFmtId="3" fontId="0" fillId="27" borderId="3" xfId="0" applyNumberFormat="1" applyFill="1" applyBorder="1"/>
    <xf numFmtId="3" fontId="20" fillId="27" borderId="3" xfId="0" applyNumberFormat="1" applyFont="1" applyFill="1" applyBorder="1"/>
    <xf numFmtId="0" fontId="0" fillId="0" borderId="0" xfId="0" applyFont="1" applyFill="1" applyAlignment="1">
      <alignment horizontal="center"/>
    </xf>
    <xf numFmtId="3" fontId="21" fillId="0" borderId="3" xfId="0" applyNumberFormat="1" applyFont="1" applyFill="1" applyBorder="1"/>
    <xf numFmtId="3" fontId="22" fillId="0" borderId="3" xfId="0" applyNumberFormat="1" applyFont="1" applyFill="1" applyBorder="1"/>
    <xf numFmtId="3" fontId="22" fillId="27" borderId="3" xfId="0" applyNumberFormat="1" applyFont="1" applyFill="1" applyBorder="1"/>
    <xf numFmtId="3" fontId="23" fillId="0" borderId="3" xfId="0" applyNumberFormat="1" applyFont="1" applyFill="1" applyBorder="1"/>
    <xf numFmtId="3" fontId="23" fillId="27" borderId="3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0" fontId="0" fillId="0" borderId="0" xfId="0" applyFont="1" applyFill="1" applyAlignment="1"/>
    <xf numFmtId="3" fontId="17" fillId="0" borderId="3" xfId="0" applyNumberFormat="1" applyFont="1" applyFill="1" applyBorder="1" applyAlignment="1">
      <alignment horizontal="right" vertical="center" wrapText="1"/>
    </xf>
    <xf numFmtId="0" fontId="18" fillId="27" borderId="10" xfId="49" quotePrefix="1" applyFont="1" applyFill="1" applyBorder="1" applyAlignment="1">
      <alignment horizontal="left" vertical="center" indent="7"/>
    </xf>
    <xf numFmtId="0" fontId="18" fillId="28" borderId="10" xfId="49" quotePrefix="1" applyFont="1" applyFill="1" applyBorder="1" applyAlignment="1">
      <alignment horizontal="left" vertical="center" indent="7"/>
    </xf>
    <xf numFmtId="0" fontId="18" fillId="0" borderId="9" xfId="49" quotePrefix="1" applyFont="1" applyFill="1" applyBorder="1">
      <alignment horizontal="left" vertical="center" indent="1"/>
    </xf>
    <xf numFmtId="3" fontId="18" fillId="0" borderId="9" xfId="50" applyNumberFormat="1" applyFont="1" applyFill="1" applyBorder="1">
      <alignment horizontal="right" vertical="center"/>
    </xf>
    <xf numFmtId="0" fontId="16" fillId="30" borderId="3" xfId="0" quotePrefix="1" applyFont="1" applyFill="1" applyBorder="1" applyAlignment="1">
      <alignment horizontal="left" vertical="center" wrapText="1"/>
    </xf>
    <xf numFmtId="3" fontId="16" fillId="30" borderId="3" xfId="0" quotePrefix="1" applyNumberFormat="1" applyFont="1" applyFill="1" applyBorder="1" applyAlignment="1">
      <alignment horizontal="center" vertical="center" wrapText="1"/>
    </xf>
    <xf numFmtId="0" fontId="18" fillId="27" borderId="3" xfId="49" quotePrefix="1" applyFont="1" applyFill="1" applyBorder="1">
      <alignment horizontal="left" vertical="center" indent="1"/>
    </xf>
    <xf numFmtId="3" fontId="18" fillId="27" borderId="3" xfId="50" applyNumberFormat="1" applyFont="1" applyFill="1" applyBorder="1">
      <alignment horizontal="right" vertical="center"/>
    </xf>
    <xf numFmtId="0" fontId="18" fillId="28" borderId="3" xfId="49" quotePrefix="1" applyFont="1" applyFill="1" applyBorder="1">
      <alignment horizontal="left" vertical="center" indent="1"/>
    </xf>
    <xf numFmtId="3" fontId="18" fillId="28" borderId="3" xfId="50" applyNumberFormat="1" applyFont="1" applyFill="1" applyBorder="1">
      <alignment horizontal="right" vertic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27"/>
  <sheetViews>
    <sheetView tabSelected="1" zoomScale="85" zoomScaleNormal="85" workbookViewId="0">
      <pane ySplit="3" topLeftCell="A4" activePane="bottomLeft" state="frozen"/>
      <selection pane="bottomLeft" activeCell="B17" sqref="B17"/>
    </sheetView>
  </sheetViews>
  <sheetFormatPr defaultColWidth="9.140625" defaultRowHeight="15" x14ac:dyDescent="0.25"/>
  <cols>
    <col min="1" max="1" width="21.28515625" style="6" customWidth="1"/>
    <col min="2" max="2" width="74.5703125" style="6" bestFit="1" customWidth="1"/>
    <col min="3" max="3" width="14" style="6" customWidth="1"/>
    <col min="4" max="5" width="10.7109375" style="6" bestFit="1" customWidth="1"/>
    <col min="6" max="7" width="16.5703125" style="6" customWidth="1"/>
    <col min="8" max="16" width="9.140625" style="6"/>
    <col min="17" max="17" width="9.85546875" style="6" bestFit="1" customWidth="1"/>
    <col min="18" max="19" width="9.140625" style="6"/>
    <col min="20" max="20" width="9.85546875" style="6" bestFit="1" customWidth="1"/>
    <col min="21" max="16384" width="9.140625" style="6"/>
  </cols>
  <sheetData>
    <row r="2" spans="1:20" ht="63" x14ac:dyDescent="0.25">
      <c r="A2" s="9" t="s">
        <v>281</v>
      </c>
      <c r="B2" s="9" t="s">
        <v>282</v>
      </c>
      <c r="C2" s="9" t="s">
        <v>284</v>
      </c>
      <c r="D2" s="9" t="s">
        <v>285</v>
      </c>
      <c r="E2" s="10" t="s">
        <v>286</v>
      </c>
      <c r="F2" s="10" t="s">
        <v>287</v>
      </c>
      <c r="G2" s="10" t="s">
        <v>288</v>
      </c>
    </row>
    <row r="3" spans="1:20" ht="15.75" x14ac:dyDescent="0.25">
      <c r="A3" s="26" t="s">
        <v>294</v>
      </c>
      <c r="B3" s="26" t="s">
        <v>293</v>
      </c>
      <c r="C3" s="27">
        <f>SUM(C4:C10)</f>
        <v>2211960</v>
      </c>
      <c r="D3" s="27">
        <f>SUM(D4:D10)</f>
        <v>2659107</v>
      </c>
      <c r="E3" s="27">
        <f t="shared" ref="E3:G3" si="0">SUM(E4:E10)</f>
        <v>2989660</v>
      </c>
      <c r="F3" s="27">
        <f t="shared" si="0"/>
        <v>2805241</v>
      </c>
      <c r="G3" s="27">
        <f t="shared" si="0"/>
        <v>2729567</v>
      </c>
    </row>
    <row r="4" spans="1:20" s="7" customFormat="1" ht="15.75" x14ac:dyDescent="0.25">
      <c r="A4" s="11">
        <v>11</v>
      </c>
      <c r="B4" s="25" t="s">
        <v>2</v>
      </c>
      <c r="C4" s="21">
        <f>C13+C18+C67</f>
        <v>1543150</v>
      </c>
      <c r="D4" s="21">
        <f t="shared" ref="D4:G4" si="1">D13+D18+D67</f>
        <v>1963940</v>
      </c>
      <c r="E4" s="21">
        <f t="shared" si="1"/>
        <v>2300083</v>
      </c>
      <c r="F4" s="21">
        <f t="shared" si="1"/>
        <v>2300083</v>
      </c>
      <c r="G4" s="21">
        <f t="shared" si="1"/>
        <v>2300083</v>
      </c>
    </row>
    <row r="5" spans="1:20" s="7" customFormat="1" ht="15.75" x14ac:dyDescent="0.25">
      <c r="A5" s="11">
        <v>12</v>
      </c>
      <c r="B5" s="25" t="s">
        <v>13</v>
      </c>
      <c r="C5" s="21">
        <f>C54+C101</f>
        <v>25103</v>
      </c>
      <c r="D5" s="21">
        <f t="shared" ref="D5:G5" si="2">D54+D101</f>
        <v>6418</v>
      </c>
      <c r="E5" s="21">
        <f t="shared" si="2"/>
        <v>0</v>
      </c>
      <c r="F5" s="21">
        <f t="shared" si="2"/>
        <v>0</v>
      </c>
      <c r="G5" s="21">
        <f t="shared" si="2"/>
        <v>0</v>
      </c>
    </row>
    <row r="6" spans="1:20" s="7" customFormat="1" ht="15.75" x14ac:dyDescent="0.25">
      <c r="A6" s="11">
        <v>31</v>
      </c>
      <c r="B6" s="25" t="s">
        <v>37</v>
      </c>
      <c r="C6" s="21">
        <f>C27+C76+C119</f>
        <v>137971</v>
      </c>
      <c r="D6" s="21">
        <f>D27+D76+D119</f>
        <v>250993</v>
      </c>
      <c r="E6" s="21">
        <f t="shared" ref="E6:G6" si="3">E27+E76+E119</f>
        <v>168305</v>
      </c>
      <c r="F6" s="21">
        <f t="shared" si="3"/>
        <v>168305</v>
      </c>
      <c r="G6" s="21">
        <f t="shared" si="3"/>
        <v>168305</v>
      </c>
    </row>
    <row r="7" spans="1:20" s="7" customFormat="1" ht="15.75" x14ac:dyDescent="0.25">
      <c r="A7" s="11">
        <v>51</v>
      </c>
      <c r="B7" s="25" t="s">
        <v>31</v>
      </c>
      <c r="C7" s="21">
        <f>C43</f>
        <v>61315</v>
      </c>
      <c r="D7" s="21">
        <f>D43+D85</f>
        <v>30000</v>
      </c>
      <c r="E7" s="21">
        <f t="shared" ref="E7:G7" si="4">E43</f>
        <v>0</v>
      </c>
      <c r="F7" s="21">
        <f t="shared" si="4"/>
        <v>0</v>
      </c>
      <c r="G7" s="21">
        <f t="shared" si="4"/>
        <v>0</v>
      </c>
      <c r="I7" s="51" t="s">
        <v>310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s="7" customFormat="1" ht="15.75" x14ac:dyDescent="0.25">
      <c r="A8" s="11">
        <v>52</v>
      </c>
      <c r="B8" s="25" t="s">
        <v>32</v>
      </c>
      <c r="C8" s="21">
        <f>C35+C48+C91</f>
        <v>267689</v>
      </c>
      <c r="D8" s="21">
        <f>D35+D48+D91</f>
        <v>159656</v>
      </c>
      <c r="E8" s="21">
        <f t="shared" ref="E8:G8" si="5">E35+E48+E91</f>
        <v>378372</v>
      </c>
      <c r="F8" s="21">
        <f t="shared" si="5"/>
        <v>203953</v>
      </c>
      <c r="G8" s="21">
        <f t="shared" si="5"/>
        <v>128279</v>
      </c>
      <c r="I8" s="44"/>
      <c r="J8" s="50">
        <v>11</v>
      </c>
      <c r="K8" s="50">
        <v>12</v>
      </c>
      <c r="L8" s="50">
        <v>31</v>
      </c>
      <c r="M8" s="50">
        <v>51</v>
      </c>
      <c r="N8" s="50">
        <v>52</v>
      </c>
      <c r="O8" s="50">
        <v>563</v>
      </c>
      <c r="P8" s="50">
        <v>581</v>
      </c>
      <c r="Q8" s="50" t="s">
        <v>309</v>
      </c>
      <c r="R8" s="44"/>
      <c r="S8" s="44"/>
    </row>
    <row r="9" spans="1:20" s="7" customFormat="1" ht="15.75" x14ac:dyDescent="0.25">
      <c r="A9" s="11">
        <v>563</v>
      </c>
      <c r="B9" s="25" t="s">
        <v>127</v>
      </c>
      <c r="C9" s="21">
        <f>C59+C106</f>
        <v>176732</v>
      </c>
      <c r="D9" s="21">
        <f t="shared" ref="D9:G9" si="6">D59+D106</f>
        <v>36368</v>
      </c>
      <c r="E9" s="21">
        <f t="shared" si="6"/>
        <v>0</v>
      </c>
      <c r="F9" s="21">
        <f t="shared" si="6"/>
        <v>0</v>
      </c>
      <c r="G9" s="21">
        <f t="shared" si="6"/>
        <v>0</v>
      </c>
      <c r="I9" s="44">
        <v>31</v>
      </c>
      <c r="J9" s="47">
        <v>1780898</v>
      </c>
      <c r="K9" s="47"/>
      <c r="L9" s="47">
        <v>61243</v>
      </c>
      <c r="M9" s="47"/>
      <c r="N9" s="47">
        <v>93720</v>
      </c>
      <c r="O9" s="47"/>
      <c r="P9" s="47"/>
      <c r="Q9" s="47"/>
      <c r="R9" s="44">
        <f>SUM(J9:Q9)</f>
        <v>1935861</v>
      </c>
      <c r="S9" s="44">
        <v>1935861</v>
      </c>
      <c r="T9" s="46">
        <f>R9-S9</f>
        <v>0</v>
      </c>
    </row>
    <row r="10" spans="1:20" s="7" customFormat="1" ht="15.75" x14ac:dyDescent="0.25">
      <c r="A10" s="11">
        <v>581</v>
      </c>
      <c r="B10" s="25" t="s">
        <v>85</v>
      </c>
      <c r="C10" s="21">
        <f>C112</f>
        <v>0</v>
      </c>
      <c r="D10" s="21">
        <f t="shared" ref="D10:G10" si="7">D112</f>
        <v>211732</v>
      </c>
      <c r="E10" s="21">
        <f t="shared" si="7"/>
        <v>142900</v>
      </c>
      <c r="F10" s="21">
        <f t="shared" si="7"/>
        <v>132900</v>
      </c>
      <c r="G10" s="21">
        <f t="shared" si="7"/>
        <v>132900</v>
      </c>
      <c r="I10" s="44">
        <v>32</v>
      </c>
      <c r="J10" s="47">
        <v>182542</v>
      </c>
      <c r="K10" s="47">
        <v>6418</v>
      </c>
      <c r="L10" s="47">
        <v>92993</v>
      </c>
      <c r="M10" s="47">
        <v>30000</v>
      </c>
      <c r="N10" s="47">
        <v>58016</v>
      </c>
      <c r="O10" s="47">
        <v>36368</v>
      </c>
      <c r="P10" s="47">
        <v>100828</v>
      </c>
      <c r="Q10" s="47">
        <v>7500</v>
      </c>
      <c r="R10" s="44">
        <f t="shared" ref="R10:R14" si="8">SUM(J10:Q10)</f>
        <v>514665</v>
      </c>
      <c r="S10" s="44">
        <v>514665</v>
      </c>
      <c r="T10" s="46">
        <f t="shared" ref="T10:T16" si="9">R10-S10</f>
        <v>0</v>
      </c>
    </row>
    <row r="11" spans="1:20" s="8" customFormat="1" ht="15.75" x14ac:dyDescent="0.25">
      <c r="A11" s="31">
        <v>3801</v>
      </c>
      <c r="B11" s="31" t="s">
        <v>295</v>
      </c>
      <c r="C11" s="32">
        <f>C12+C17+C26+C42+C53</f>
        <v>2211960</v>
      </c>
      <c r="D11" s="31"/>
      <c r="E11" s="33"/>
      <c r="F11" s="33"/>
      <c r="G11" s="33"/>
      <c r="I11" s="45">
        <v>37</v>
      </c>
      <c r="J11" s="48">
        <v>0</v>
      </c>
      <c r="K11" s="48"/>
      <c r="L11" s="48">
        <v>7167</v>
      </c>
      <c r="M11" s="48"/>
      <c r="N11" s="48">
        <v>0</v>
      </c>
      <c r="O11" s="48"/>
      <c r="P11" s="48"/>
      <c r="Q11" s="48"/>
      <c r="R11" s="44">
        <f t="shared" si="8"/>
        <v>7167</v>
      </c>
      <c r="S11" s="45">
        <v>7167</v>
      </c>
      <c r="T11" s="46">
        <f t="shared" si="9"/>
        <v>0</v>
      </c>
    </row>
    <row r="12" spans="1:20" s="8" customFormat="1" ht="15.75" x14ac:dyDescent="0.25">
      <c r="A12" s="34" t="s">
        <v>103</v>
      </c>
      <c r="B12" s="65" t="s">
        <v>296</v>
      </c>
      <c r="C12" s="66">
        <f>C13</f>
        <v>1378826</v>
      </c>
      <c r="D12" s="66">
        <f t="shared" ref="D12:G13" si="10">D13</f>
        <v>0</v>
      </c>
      <c r="E12" s="66">
        <f t="shared" si="10"/>
        <v>0</v>
      </c>
      <c r="F12" s="66">
        <f t="shared" si="10"/>
        <v>0</v>
      </c>
      <c r="G12" s="66">
        <f t="shared" si="10"/>
        <v>0</v>
      </c>
      <c r="I12" s="60">
        <v>38</v>
      </c>
      <c r="J12" s="49">
        <v>0</v>
      </c>
      <c r="K12" s="49"/>
      <c r="L12" s="49">
        <v>300</v>
      </c>
      <c r="M12" s="49"/>
      <c r="N12" s="49">
        <v>0</v>
      </c>
      <c r="O12" s="49"/>
      <c r="P12" s="49"/>
      <c r="Q12" s="49"/>
      <c r="R12" s="44">
        <f t="shared" si="8"/>
        <v>300</v>
      </c>
      <c r="S12" s="43">
        <v>300</v>
      </c>
      <c r="T12" s="46">
        <f t="shared" si="9"/>
        <v>0</v>
      </c>
    </row>
    <row r="13" spans="1:20" ht="15.75" x14ac:dyDescent="0.25">
      <c r="A13" s="61" t="s">
        <v>268</v>
      </c>
      <c r="B13" s="67" t="s">
        <v>2</v>
      </c>
      <c r="C13" s="68">
        <f>C14</f>
        <v>1378826</v>
      </c>
      <c r="D13" s="68">
        <f t="shared" si="10"/>
        <v>0</v>
      </c>
      <c r="E13" s="68">
        <f t="shared" si="10"/>
        <v>0</v>
      </c>
      <c r="F13" s="68">
        <f t="shared" si="10"/>
        <v>0</v>
      </c>
      <c r="G13" s="68">
        <f t="shared" si="10"/>
        <v>0</v>
      </c>
      <c r="I13" s="43">
        <v>42</v>
      </c>
      <c r="J13" s="49">
        <v>500</v>
      </c>
      <c r="K13" s="49"/>
      <c r="L13" s="49">
        <v>51790</v>
      </c>
      <c r="M13" s="49"/>
      <c r="N13" s="49">
        <v>7920</v>
      </c>
      <c r="O13" s="49"/>
      <c r="P13" s="49">
        <v>110904</v>
      </c>
      <c r="Q13" s="49"/>
      <c r="R13" s="44">
        <f t="shared" si="8"/>
        <v>171114</v>
      </c>
      <c r="S13" s="43">
        <v>171114</v>
      </c>
      <c r="T13" s="46">
        <f t="shared" si="9"/>
        <v>0</v>
      </c>
    </row>
    <row r="14" spans="1:20" ht="15.75" x14ac:dyDescent="0.25">
      <c r="A14" s="62">
        <v>3</v>
      </c>
      <c r="B14" s="69" t="s">
        <v>283</v>
      </c>
      <c r="C14" s="70">
        <f>C15+C16</f>
        <v>1378826</v>
      </c>
      <c r="D14" s="70">
        <f t="shared" ref="D14:G14" si="11">D15+D16</f>
        <v>0</v>
      </c>
      <c r="E14" s="70">
        <f t="shared" si="11"/>
        <v>0</v>
      </c>
      <c r="F14" s="70">
        <f t="shared" si="11"/>
        <v>0</v>
      </c>
      <c r="G14" s="70">
        <f t="shared" si="11"/>
        <v>0</v>
      </c>
      <c r="I14" s="43">
        <v>45</v>
      </c>
      <c r="J14" s="49">
        <v>0</v>
      </c>
      <c r="K14" s="49"/>
      <c r="L14" s="49">
        <v>30000</v>
      </c>
      <c r="M14" s="49"/>
      <c r="N14" s="49"/>
      <c r="O14" s="49"/>
      <c r="P14" s="49"/>
      <c r="Q14" s="49"/>
      <c r="R14" s="44">
        <f t="shared" si="8"/>
        <v>30000</v>
      </c>
      <c r="S14" s="43">
        <v>30000</v>
      </c>
      <c r="T14" s="46">
        <f t="shared" si="9"/>
        <v>0</v>
      </c>
    </row>
    <row r="15" spans="1:20" ht="15.75" x14ac:dyDescent="0.25">
      <c r="A15" s="15" t="s">
        <v>36</v>
      </c>
      <c r="B15" s="63" t="s">
        <v>270</v>
      </c>
      <c r="C15" s="64">
        <v>1357262</v>
      </c>
      <c r="D15" s="64"/>
      <c r="E15" s="64"/>
      <c r="F15" s="64"/>
      <c r="G15" s="64"/>
      <c r="I15" s="43"/>
      <c r="J15" s="49">
        <f>SUM(J9:J14)</f>
        <v>1963940</v>
      </c>
      <c r="K15" s="49">
        <f>SUM(K9:K14)</f>
        <v>6418</v>
      </c>
      <c r="L15" s="49">
        <f>SUM(L9:L14)</f>
        <v>243493</v>
      </c>
      <c r="M15" s="49">
        <f>SUM(M9:M14)</f>
        <v>30000</v>
      </c>
      <c r="N15" s="49">
        <f>SUM(N9:N14)</f>
        <v>159656</v>
      </c>
      <c r="O15" s="49">
        <f>SUM(O9:O14)</f>
        <v>36368</v>
      </c>
      <c r="P15" s="49">
        <f>SUM(P9:P14)</f>
        <v>211732</v>
      </c>
      <c r="Q15" s="49">
        <f>SUM(Q9:Q14)</f>
        <v>7500</v>
      </c>
      <c r="R15" s="44">
        <f>SUM(R9:R14)</f>
        <v>2659107</v>
      </c>
      <c r="S15" s="43">
        <f>SUM(S9:S14)</f>
        <v>2659107</v>
      </c>
      <c r="T15" s="46">
        <f t="shared" si="9"/>
        <v>0</v>
      </c>
    </row>
    <row r="16" spans="1:20" ht="15.75" x14ac:dyDescent="0.25">
      <c r="A16" s="15" t="s">
        <v>226</v>
      </c>
      <c r="B16" s="14" t="s">
        <v>269</v>
      </c>
      <c r="C16" s="16">
        <v>21564</v>
      </c>
      <c r="D16" s="16"/>
      <c r="E16" s="16"/>
      <c r="F16" s="16"/>
      <c r="G16" s="16"/>
      <c r="J16" s="39">
        <v>1963940</v>
      </c>
      <c r="K16" s="39">
        <v>6418</v>
      </c>
      <c r="L16" s="39">
        <v>243493</v>
      </c>
      <c r="M16" s="39">
        <v>30000</v>
      </c>
      <c r="N16" s="39">
        <v>159656</v>
      </c>
      <c r="O16" s="39">
        <v>36368</v>
      </c>
      <c r="P16" s="39">
        <v>211732</v>
      </c>
      <c r="Q16" s="39">
        <v>7500</v>
      </c>
      <c r="R16" s="39">
        <f>SUM(R9:R14)</f>
        <v>2659107</v>
      </c>
      <c r="S16" s="39">
        <f>SUM(J16:Q16)</f>
        <v>2659107</v>
      </c>
      <c r="T16" s="46">
        <f t="shared" si="9"/>
        <v>0</v>
      </c>
    </row>
    <row r="17" spans="1:20" s="8" customFormat="1" ht="15.75" x14ac:dyDescent="0.25">
      <c r="A17" s="35" t="s">
        <v>114</v>
      </c>
      <c r="B17" s="36" t="s">
        <v>297</v>
      </c>
      <c r="C17" s="37">
        <f>C18</f>
        <v>164324</v>
      </c>
      <c r="D17" s="37">
        <f t="shared" ref="D17:G17" si="12">D18</f>
        <v>0</v>
      </c>
      <c r="E17" s="37">
        <f t="shared" si="12"/>
        <v>0</v>
      </c>
      <c r="F17" s="37">
        <f t="shared" si="12"/>
        <v>0</v>
      </c>
      <c r="G17" s="37">
        <f t="shared" si="12"/>
        <v>0</v>
      </c>
      <c r="I17" s="6"/>
      <c r="J17" s="39">
        <f>J16-J15</f>
        <v>0</v>
      </c>
      <c r="K17" s="39">
        <f t="shared" ref="K17:Q17" si="13">K16-K15</f>
        <v>0</v>
      </c>
      <c r="L17" s="39">
        <f t="shared" si="13"/>
        <v>0</v>
      </c>
      <c r="M17" s="39">
        <f t="shared" si="13"/>
        <v>0</v>
      </c>
      <c r="N17" s="39">
        <f t="shared" si="13"/>
        <v>0</v>
      </c>
      <c r="O17" s="39">
        <f t="shared" si="13"/>
        <v>0</v>
      </c>
      <c r="P17" s="39">
        <f t="shared" si="13"/>
        <v>0</v>
      </c>
      <c r="Q17" s="39">
        <f t="shared" si="13"/>
        <v>0</v>
      </c>
      <c r="R17" s="6"/>
      <c r="S17" s="6"/>
      <c r="T17" s="6"/>
    </row>
    <row r="18" spans="1:20" ht="15.75" x14ac:dyDescent="0.25">
      <c r="A18" s="12" t="s">
        <v>268</v>
      </c>
      <c r="B18" s="13" t="s">
        <v>2</v>
      </c>
      <c r="C18" s="17">
        <f>C19+C23</f>
        <v>164324</v>
      </c>
      <c r="D18" s="17">
        <f t="shared" ref="D18:G18" si="14">D19+D23</f>
        <v>0</v>
      </c>
      <c r="E18" s="17">
        <f t="shared" si="14"/>
        <v>0</v>
      </c>
      <c r="F18" s="17">
        <f t="shared" si="14"/>
        <v>0</v>
      </c>
      <c r="G18" s="17">
        <f t="shared" si="14"/>
        <v>0</v>
      </c>
    </row>
    <row r="19" spans="1:20" ht="15.75" x14ac:dyDescent="0.25">
      <c r="A19" s="22">
        <v>3</v>
      </c>
      <c r="B19" s="23" t="s">
        <v>283</v>
      </c>
      <c r="C19" s="24">
        <f>C20+C21+C22</f>
        <v>138426</v>
      </c>
      <c r="D19" s="24">
        <f t="shared" ref="D19:G19" si="15">D20+D21+D22</f>
        <v>0</v>
      </c>
      <c r="E19" s="24">
        <f t="shared" si="15"/>
        <v>0</v>
      </c>
      <c r="F19" s="24">
        <f t="shared" si="15"/>
        <v>0</v>
      </c>
      <c r="G19" s="24">
        <f t="shared" si="15"/>
        <v>0</v>
      </c>
    </row>
    <row r="20" spans="1:20" ht="15.75" x14ac:dyDescent="0.25">
      <c r="A20" s="15" t="s">
        <v>226</v>
      </c>
      <c r="B20" s="14" t="s">
        <v>269</v>
      </c>
      <c r="C20" s="18">
        <v>132443</v>
      </c>
      <c r="D20" s="18"/>
      <c r="E20" s="18"/>
      <c r="F20" s="18"/>
      <c r="G20" s="18"/>
      <c r="I20" s="51" t="s">
        <v>311</v>
      </c>
      <c r="J20" s="51"/>
      <c r="K20" s="51"/>
      <c r="L20" s="51"/>
      <c r="M20" s="51"/>
      <c r="N20" s="51"/>
      <c r="O20" s="51"/>
      <c r="P20" s="51"/>
      <c r="Q20" s="51"/>
      <c r="R20" s="59"/>
      <c r="S20" s="59"/>
      <c r="T20" s="59"/>
    </row>
    <row r="21" spans="1:20" ht="15.75" x14ac:dyDescent="0.25">
      <c r="A21" s="15" t="s">
        <v>227</v>
      </c>
      <c r="B21" s="14" t="s">
        <v>271</v>
      </c>
      <c r="C21" s="19">
        <v>3329</v>
      </c>
      <c r="D21" s="19"/>
      <c r="E21" s="19"/>
      <c r="F21" s="19"/>
      <c r="G21" s="19"/>
      <c r="I21" s="53"/>
      <c r="J21" s="54">
        <v>11</v>
      </c>
      <c r="K21" s="54">
        <v>31</v>
      </c>
      <c r="L21" s="54">
        <v>52</v>
      </c>
      <c r="M21" s="54">
        <v>581</v>
      </c>
      <c r="N21" s="54" t="s">
        <v>309</v>
      </c>
      <c r="O21" s="53"/>
      <c r="P21" s="53"/>
      <c r="Q21" s="7"/>
    </row>
    <row r="22" spans="1:20" ht="15.75" x14ac:dyDescent="0.25">
      <c r="A22" s="15" t="s">
        <v>228</v>
      </c>
      <c r="B22" s="14" t="s">
        <v>272</v>
      </c>
      <c r="C22" s="16">
        <v>2654</v>
      </c>
      <c r="D22" s="16"/>
      <c r="E22" s="16"/>
      <c r="F22" s="16"/>
      <c r="G22" s="16"/>
      <c r="I22" s="53">
        <v>31</v>
      </c>
      <c r="J22" s="54">
        <v>2109829</v>
      </c>
      <c r="K22" s="54">
        <v>61775</v>
      </c>
      <c r="L22" s="54">
        <v>172762</v>
      </c>
      <c r="M22" s="54">
        <v>0</v>
      </c>
      <c r="N22" s="54">
        <v>0</v>
      </c>
      <c r="O22" s="53">
        <f>SUM(J22:N22)</f>
        <v>2344366</v>
      </c>
      <c r="P22" s="53">
        <v>2344366</v>
      </c>
      <c r="Q22" s="46">
        <f>O22-P22</f>
        <v>0</v>
      </c>
    </row>
    <row r="23" spans="1:20" ht="15.75" x14ac:dyDescent="0.25">
      <c r="A23" s="22">
        <v>4</v>
      </c>
      <c r="B23" s="23" t="s">
        <v>292</v>
      </c>
      <c r="C23" s="24">
        <f>C24+C25</f>
        <v>25898</v>
      </c>
      <c r="D23" s="24">
        <f t="shared" ref="D23:G23" si="16">D24+D25</f>
        <v>0</v>
      </c>
      <c r="E23" s="24">
        <f t="shared" si="16"/>
        <v>0</v>
      </c>
      <c r="F23" s="24">
        <f t="shared" si="16"/>
        <v>0</v>
      </c>
      <c r="G23" s="24">
        <f t="shared" si="16"/>
        <v>0</v>
      </c>
      <c r="I23" s="53">
        <v>32</v>
      </c>
      <c r="J23" s="54">
        <v>169793</v>
      </c>
      <c r="K23" s="54">
        <v>64380</v>
      </c>
      <c r="L23" s="54">
        <v>145672</v>
      </c>
      <c r="M23" s="54">
        <v>47591</v>
      </c>
      <c r="N23" s="54">
        <v>7150</v>
      </c>
      <c r="O23" s="53">
        <f>SUM(J23:N23)</f>
        <v>434586</v>
      </c>
      <c r="P23" s="53">
        <v>434586</v>
      </c>
      <c r="Q23" s="46">
        <f t="shared" ref="Q23:Q29" si="17">O23-P23</f>
        <v>0</v>
      </c>
    </row>
    <row r="24" spans="1:20" ht="15.75" x14ac:dyDescent="0.25">
      <c r="A24" s="15" t="s">
        <v>230</v>
      </c>
      <c r="B24" s="14" t="s">
        <v>273</v>
      </c>
      <c r="C24" s="16">
        <v>14286</v>
      </c>
      <c r="D24" s="16"/>
      <c r="E24" s="16"/>
      <c r="F24" s="16"/>
      <c r="G24" s="16"/>
      <c r="I24" s="53">
        <v>34</v>
      </c>
      <c r="J24" s="54">
        <v>1961</v>
      </c>
      <c r="K24" s="54">
        <v>0</v>
      </c>
      <c r="L24" s="54">
        <v>0</v>
      </c>
      <c r="M24" s="54">
        <v>0</v>
      </c>
      <c r="N24" s="54">
        <v>0</v>
      </c>
      <c r="O24" s="53">
        <f>SUM(J24:N24)</f>
        <v>1961</v>
      </c>
      <c r="P24" s="53">
        <v>1961</v>
      </c>
      <c r="Q24" s="46">
        <f t="shared" si="17"/>
        <v>0</v>
      </c>
    </row>
    <row r="25" spans="1:20" ht="15.75" x14ac:dyDescent="0.25">
      <c r="A25" s="15" t="s">
        <v>232</v>
      </c>
      <c r="B25" s="14" t="s">
        <v>274</v>
      </c>
      <c r="C25" s="16">
        <v>11612</v>
      </c>
      <c r="D25" s="16"/>
      <c r="E25" s="16"/>
      <c r="F25" s="16"/>
      <c r="G25" s="16"/>
      <c r="I25" s="55">
        <v>37</v>
      </c>
      <c r="J25" s="56">
        <v>1500</v>
      </c>
      <c r="K25" s="56">
        <v>0</v>
      </c>
      <c r="L25" s="56">
        <v>0</v>
      </c>
      <c r="M25" s="56">
        <v>5309</v>
      </c>
      <c r="N25" s="56">
        <v>0</v>
      </c>
      <c r="O25" s="53">
        <f>SUM(J25:N25)</f>
        <v>6809</v>
      </c>
      <c r="P25" s="55">
        <v>6809</v>
      </c>
      <c r="Q25" s="46">
        <f t="shared" si="17"/>
        <v>0</v>
      </c>
    </row>
    <row r="26" spans="1:20" s="8" customFormat="1" ht="15.75" x14ac:dyDescent="0.25">
      <c r="A26" s="35" t="s">
        <v>112</v>
      </c>
      <c r="B26" s="36" t="s">
        <v>298</v>
      </c>
      <c r="C26" s="37">
        <f>C27+C35</f>
        <v>348667</v>
      </c>
      <c r="D26" s="37">
        <f t="shared" ref="D26:G26" si="18">D27+D35</f>
        <v>0</v>
      </c>
      <c r="E26" s="37">
        <f t="shared" si="18"/>
        <v>0</v>
      </c>
      <c r="F26" s="37">
        <f t="shared" si="18"/>
        <v>0</v>
      </c>
      <c r="G26" s="37">
        <f t="shared" si="18"/>
        <v>0</v>
      </c>
      <c r="I26" s="53">
        <v>42</v>
      </c>
      <c r="J26" s="54">
        <v>17000</v>
      </c>
      <c r="K26" s="54">
        <v>30000</v>
      </c>
      <c r="L26" s="54">
        <v>59938</v>
      </c>
      <c r="M26" s="54">
        <v>90000</v>
      </c>
      <c r="N26" s="54">
        <v>0</v>
      </c>
      <c r="O26" s="53">
        <f>SUM(J26:N26)</f>
        <v>196938</v>
      </c>
      <c r="P26" s="53">
        <v>196938</v>
      </c>
      <c r="Q26" s="46">
        <f t="shared" si="17"/>
        <v>0</v>
      </c>
      <c r="R26" s="6"/>
      <c r="S26" s="6"/>
      <c r="T26" s="6"/>
    </row>
    <row r="27" spans="1:20" ht="15.75" x14ac:dyDescent="0.25">
      <c r="A27" s="12">
        <v>31</v>
      </c>
      <c r="B27" s="13" t="s">
        <v>37</v>
      </c>
      <c r="C27" s="17">
        <f>C28+C33</f>
        <v>137971</v>
      </c>
      <c r="D27" s="17">
        <f t="shared" ref="D27:G27" si="19">D28+D33</f>
        <v>0</v>
      </c>
      <c r="E27" s="17">
        <f t="shared" si="19"/>
        <v>0</v>
      </c>
      <c r="F27" s="17">
        <f t="shared" si="19"/>
        <v>0</v>
      </c>
      <c r="G27" s="17">
        <f t="shared" si="19"/>
        <v>0</v>
      </c>
      <c r="I27" s="53">
        <v>45</v>
      </c>
      <c r="J27" s="54">
        <v>0</v>
      </c>
      <c r="K27" s="54">
        <v>5000</v>
      </c>
      <c r="L27" s="54">
        <v>0</v>
      </c>
      <c r="M27" s="54">
        <v>0</v>
      </c>
      <c r="N27" s="54">
        <v>0</v>
      </c>
      <c r="O27" s="53">
        <f>SUM(J27:N27)</f>
        <v>5000</v>
      </c>
      <c r="P27" s="53">
        <v>5000</v>
      </c>
      <c r="Q27" s="46">
        <f t="shared" si="17"/>
        <v>0</v>
      </c>
    </row>
    <row r="28" spans="1:20" ht="15.75" x14ac:dyDescent="0.25">
      <c r="A28" s="22">
        <v>3</v>
      </c>
      <c r="B28" s="23" t="s">
        <v>283</v>
      </c>
      <c r="C28" s="24">
        <f>C29+C30+C31+C32</f>
        <v>133857</v>
      </c>
      <c r="D28" s="24">
        <f t="shared" ref="D28:G28" si="20">D29+D30+D31+D32</f>
        <v>0</v>
      </c>
      <c r="E28" s="24">
        <f t="shared" si="20"/>
        <v>0</v>
      </c>
      <c r="F28" s="24">
        <f t="shared" si="20"/>
        <v>0</v>
      </c>
      <c r="G28" s="24">
        <f t="shared" si="20"/>
        <v>0</v>
      </c>
      <c r="I28" s="53"/>
      <c r="J28" s="54">
        <f>SUM(J22:J27)</f>
        <v>2300083</v>
      </c>
      <c r="K28" s="54">
        <f>SUM(K22:K27)</f>
        <v>161155</v>
      </c>
      <c r="L28" s="54">
        <f>SUM(L22:L27)</f>
        <v>378372</v>
      </c>
      <c r="M28" s="54">
        <f>SUM(M22:M27)</f>
        <v>142900</v>
      </c>
      <c r="N28" s="54">
        <f>SUM(N22:N27)</f>
        <v>7150</v>
      </c>
      <c r="O28" s="53">
        <f>SUM(O22:O27)</f>
        <v>2989660</v>
      </c>
      <c r="P28" s="53">
        <f>SUM(P22:P27)</f>
        <v>2989660</v>
      </c>
      <c r="Q28" s="46">
        <f t="shared" si="17"/>
        <v>0</v>
      </c>
    </row>
    <row r="29" spans="1:20" ht="15.75" x14ac:dyDescent="0.25">
      <c r="A29" s="15" t="s">
        <v>36</v>
      </c>
      <c r="B29" s="14" t="s">
        <v>270</v>
      </c>
      <c r="C29" s="16">
        <v>58441</v>
      </c>
      <c r="D29" s="16"/>
      <c r="E29" s="16"/>
      <c r="F29" s="16"/>
      <c r="G29" s="16"/>
      <c r="I29" s="57"/>
      <c r="J29" s="58">
        <v>2300083</v>
      </c>
      <c r="K29" s="58">
        <v>161155</v>
      </c>
      <c r="L29" s="58">
        <v>378372</v>
      </c>
      <c r="M29" s="58">
        <v>142900</v>
      </c>
      <c r="N29" s="58">
        <v>7150</v>
      </c>
      <c r="O29" s="58">
        <f>SUM(O22:O27)</f>
        <v>2989660</v>
      </c>
      <c r="P29" s="58">
        <f>SUM(J29:N29)</f>
        <v>2989660</v>
      </c>
      <c r="Q29" s="46">
        <f t="shared" si="17"/>
        <v>0</v>
      </c>
    </row>
    <row r="30" spans="1:20" ht="15.75" x14ac:dyDescent="0.25">
      <c r="A30" s="15" t="s">
        <v>226</v>
      </c>
      <c r="B30" s="14" t="s">
        <v>269</v>
      </c>
      <c r="C30" s="16">
        <v>75127</v>
      </c>
      <c r="D30" s="16"/>
      <c r="E30" s="16"/>
      <c r="F30" s="16"/>
      <c r="G30" s="16"/>
      <c r="I30" s="57"/>
      <c r="J30" s="58">
        <f>J29-J28</f>
        <v>0</v>
      </c>
      <c r="K30" s="58">
        <f t="shared" ref="K30" si="21">K29-K28</f>
        <v>0</v>
      </c>
      <c r="L30" s="58">
        <f t="shared" ref="L30" si="22">L29-L28</f>
        <v>0</v>
      </c>
      <c r="M30" s="58">
        <f t="shared" ref="M30" si="23">M29-M28</f>
        <v>0</v>
      </c>
      <c r="N30" s="58">
        <f t="shared" ref="N30" si="24">N29-N28</f>
        <v>0</v>
      </c>
      <c r="O30" s="57"/>
      <c r="P30" s="57"/>
    </row>
    <row r="31" spans="1:20" ht="15.75" x14ac:dyDescent="0.25">
      <c r="A31" s="15" t="s">
        <v>227</v>
      </c>
      <c r="B31" s="14" t="s">
        <v>271</v>
      </c>
      <c r="C31" s="16">
        <v>24</v>
      </c>
      <c r="D31" s="16"/>
      <c r="E31" s="16"/>
      <c r="F31" s="16"/>
      <c r="G31" s="16"/>
    </row>
    <row r="32" spans="1:20" ht="15.75" x14ac:dyDescent="0.25">
      <c r="A32" s="15" t="s">
        <v>231</v>
      </c>
      <c r="B32" s="14" t="s">
        <v>276</v>
      </c>
      <c r="C32" s="16">
        <v>265</v>
      </c>
      <c r="D32" s="16"/>
      <c r="E32" s="16"/>
      <c r="F32" s="16"/>
      <c r="G32" s="16"/>
    </row>
    <row r="33" spans="1:20" ht="15.75" x14ac:dyDescent="0.25">
      <c r="A33" s="22">
        <v>4</v>
      </c>
      <c r="B33" s="23" t="s">
        <v>292</v>
      </c>
      <c r="C33" s="24">
        <f>C34</f>
        <v>4114</v>
      </c>
      <c r="D33" s="24">
        <f t="shared" ref="D33:G33" si="25">D34</f>
        <v>0</v>
      </c>
      <c r="E33" s="24">
        <f t="shared" si="25"/>
        <v>0</v>
      </c>
      <c r="F33" s="24">
        <f t="shared" si="25"/>
        <v>0</v>
      </c>
      <c r="G33" s="24">
        <f t="shared" si="25"/>
        <v>0</v>
      </c>
      <c r="I33" s="51" t="s">
        <v>312</v>
      </c>
      <c r="J33" s="51"/>
      <c r="K33" s="51"/>
      <c r="L33" s="51"/>
      <c r="M33" s="51"/>
      <c r="N33" s="51"/>
      <c r="O33" s="51"/>
      <c r="P33" s="51"/>
      <c r="Q33" s="51"/>
    </row>
    <row r="34" spans="1:20" ht="15.75" x14ac:dyDescent="0.25">
      <c r="A34" s="15" t="s">
        <v>230</v>
      </c>
      <c r="B34" s="14" t="s">
        <v>273</v>
      </c>
      <c r="C34" s="16">
        <v>4114</v>
      </c>
      <c r="D34" s="16"/>
      <c r="E34" s="16"/>
      <c r="F34" s="16"/>
      <c r="G34" s="16"/>
      <c r="I34" s="53"/>
      <c r="J34" s="54">
        <v>11</v>
      </c>
      <c r="K34" s="54">
        <v>31</v>
      </c>
      <c r="L34" s="54">
        <v>52</v>
      </c>
      <c r="M34" s="54">
        <v>581</v>
      </c>
      <c r="N34" s="54" t="s">
        <v>309</v>
      </c>
      <c r="O34" s="53"/>
      <c r="P34" s="53"/>
      <c r="Q34" s="7"/>
    </row>
    <row r="35" spans="1:20" ht="15.75" x14ac:dyDescent="0.25">
      <c r="A35" s="12">
        <v>52</v>
      </c>
      <c r="B35" s="13" t="s">
        <v>32</v>
      </c>
      <c r="C35" s="17">
        <f>C36+C40</f>
        <v>210696</v>
      </c>
      <c r="D35" s="17">
        <f t="shared" ref="D35:G35" si="26">D36+D40</f>
        <v>0</v>
      </c>
      <c r="E35" s="17">
        <f t="shared" si="26"/>
        <v>0</v>
      </c>
      <c r="F35" s="17">
        <f t="shared" si="26"/>
        <v>0</v>
      </c>
      <c r="G35" s="17">
        <f t="shared" si="26"/>
        <v>0</v>
      </c>
      <c r="I35" s="53">
        <v>31</v>
      </c>
      <c r="J35" s="54">
        <v>2133043</v>
      </c>
      <c r="K35" s="54">
        <v>61775</v>
      </c>
      <c r="L35" s="54">
        <v>118144</v>
      </c>
      <c r="M35" s="54">
        <v>0</v>
      </c>
      <c r="N35" s="54">
        <v>0</v>
      </c>
      <c r="O35" s="53">
        <f>SUM(J35:N35)</f>
        <v>2312962</v>
      </c>
      <c r="P35" s="53">
        <v>2312962</v>
      </c>
      <c r="Q35" s="46">
        <f>O35-P35</f>
        <v>0</v>
      </c>
    </row>
    <row r="36" spans="1:20" ht="15.75" x14ac:dyDescent="0.25">
      <c r="A36" s="22">
        <v>3</v>
      </c>
      <c r="B36" s="23" t="s">
        <v>283</v>
      </c>
      <c r="C36" s="24">
        <f>C37+C38+C39</f>
        <v>197323</v>
      </c>
      <c r="D36" s="24">
        <f t="shared" ref="D36:G36" si="27">D37+D38+D39</f>
        <v>0</v>
      </c>
      <c r="E36" s="24">
        <f t="shared" si="27"/>
        <v>0</v>
      </c>
      <c r="F36" s="24">
        <f t="shared" si="27"/>
        <v>0</v>
      </c>
      <c r="G36" s="24">
        <f t="shared" si="27"/>
        <v>0</v>
      </c>
      <c r="I36" s="53">
        <v>32</v>
      </c>
      <c r="J36" s="54">
        <v>158040</v>
      </c>
      <c r="K36" s="54">
        <v>64380</v>
      </c>
      <c r="L36" s="54">
        <v>85809</v>
      </c>
      <c r="M36" s="54">
        <v>45591</v>
      </c>
      <c r="N36" s="54">
        <v>7150</v>
      </c>
      <c r="O36" s="53">
        <f>SUM(J36:N36)</f>
        <v>360970</v>
      </c>
      <c r="P36" s="53">
        <v>360970</v>
      </c>
      <c r="Q36" s="46">
        <f t="shared" ref="Q36:Q42" si="28">O36-P36</f>
        <v>0</v>
      </c>
    </row>
    <row r="37" spans="1:20" ht="15.75" x14ac:dyDescent="0.25">
      <c r="A37" s="15" t="s">
        <v>36</v>
      </c>
      <c r="B37" s="14" t="s">
        <v>270</v>
      </c>
      <c r="C37" s="16">
        <v>121115</v>
      </c>
      <c r="D37" s="16"/>
      <c r="E37" s="16"/>
      <c r="F37" s="16"/>
      <c r="G37" s="16"/>
      <c r="I37" s="53">
        <v>34</v>
      </c>
      <c r="J37" s="54">
        <v>2000</v>
      </c>
      <c r="K37" s="54">
        <v>0</v>
      </c>
      <c r="L37" s="54">
        <v>0</v>
      </c>
      <c r="M37" s="54">
        <v>0</v>
      </c>
      <c r="N37" s="54">
        <v>0</v>
      </c>
      <c r="O37" s="53">
        <f>SUM(J37:N37)</f>
        <v>2000</v>
      </c>
      <c r="P37" s="53">
        <v>2000</v>
      </c>
      <c r="Q37" s="46">
        <f t="shared" si="28"/>
        <v>0</v>
      </c>
    </row>
    <row r="38" spans="1:20" ht="15.75" x14ac:dyDescent="0.25">
      <c r="A38" s="15" t="s">
        <v>226</v>
      </c>
      <c r="B38" s="14" t="s">
        <v>269</v>
      </c>
      <c r="C38" s="16">
        <v>74881</v>
      </c>
      <c r="D38" s="16"/>
      <c r="E38" s="16"/>
      <c r="F38" s="16"/>
      <c r="G38" s="16"/>
      <c r="I38" s="55">
        <v>37</v>
      </c>
      <c r="J38" s="56">
        <v>1500</v>
      </c>
      <c r="K38" s="56">
        <v>0</v>
      </c>
      <c r="L38" s="56">
        <v>0</v>
      </c>
      <c r="M38" s="56">
        <v>5309</v>
      </c>
      <c r="N38" s="56">
        <v>0</v>
      </c>
      <c r="O38" s="53">
        <f>SUM(J38:N38)</f>
        <v>6809</v>
      </c>
      <c r="P38" s="55">
        <v>6809</v>
      </c>
      <c r="Q38" s="46">
        <f t="shared" si="28"/>
        <v>0</v>
      </c>
    </row>
    <row r="39" spans="1:20" ht="15.75" x14ac:dyDescent="0.25">
      <c r="A39" s="15" t="s">
        <v>228</v>
      </c>
      <c r="B39" s="14" t="s">
        <v>272</v>
      </c>
      <c r="C39" s="16">
        <v>1327</v>
      </c>
      <c r="D39" s="16"/>
      <c r="E39" s="16"/>
      <c r="F39" s="16"/>
      <c r="G39" s="16"/>
      <c r="I39" s="53">
        <v>42</v>
      </c>
      <c r="J39" s="54">
        <v>5500</v>
      </c>
      <c r="K39" s="54">
        <v>30000</v>
      </c>
      <c r="L39" s="54">
        <v>0</v>
      </c>
      <c r="M39" s="54">
        <v>82000</v>
      </c>
      <c r="N39" s="54">
        <v>0</v>
      </c>
      <c r="O39" s="53">
        <f>SUM(J39:N39)</f>
        <v>117500</v>
      </c>
      <c r="P39" s="53">
        <v>117500</v>
      </c>
      <c r="Q39" s="46">
        <f t="shared" si="28"/>
        <v>0</v>
      </c>
    </row>
    <row r="40" spans="1:20" ht="15.75" x14ac:dyDescent="0.25">
      <c r="A40" s="22">
        <v>4</v>
      </c>
      <c r="B40" s="23" t="s">
        <v>292</v>
      </c>
      <c r="C40" s="24">
        <f>C41</f>
        <v>13373</v>
      </c>
      <c r="D40" s="24">
        <f t="shared" ref="D40:G40" si="29">D41</f>
        <v>0</v>
      </c>
      <c r="E40" s="24">
        <f t="shared" si="29"/>
        <v>0</v>
      </c>
      <c r="F40" s="24">
        <f t="shared" si="29"/>
        <v>0</v>
      </c>
      <c r="G40" s="24">
        <f t="shared" si="29"/>
        <v>0</v>
      </c>
      <c r="I40" s="53">
        <v>45</v>
      </c>
      <c r="J40" s="54">
        <v>0</v>
      </c>
      <c r="K40" s="54">
        <v>5000</v>
      </c>
      <c r="L40" s="54">
        <v>0</v>
      </c>
      <c r="M40" s="54">
        <v>0</v>
      </c>
      <c r="N40" s="54">
        <v>0</v>
      </c>
      <c r="O40" s="53">
        <f>SUM(J40:N40)</f>
        <v>5000</v>
      </c>
      <c r="P40" s="53">
        <v>5000</v>
      </c>
      <c r="Q40" s="46">
        <f t="shared" si="28"/>
        <v>0</v>
      </c>
    </row>
    <row r="41" spans="1:20" ht="15.75" x14ac:dyDescent="0.25">
      <c r="A41" s="15" t="s">
        <v>230</v>
      </c>
      <c r="B41" s="14" t="s">
        <v>273</v>
      </c>
      <c r="C41" s="16">
        <v>13373</v>
      </c>
      <c r="D41" s="16"/>
      <c r="E41" s="16"/>
      <c r="F41" s="16"/>
      <c r="G41" s="16"/>
      <c r="I41" s="53"/>
      <c r="J41" s="54">
        <f>SUM(J35:J40)</f>
        <v>2300083</v>
      </c>
      <c r="K41" s="54">
        <f>SUM(K35:K40)</f>
        <v>161155</v>
      </c>
      <c r="L41" s="54">
        <f>SUM(L35:L40)</f>
        <v>203953</v>
      </c>
      <c r="M41" s="54">
        <f>SUM(M35:M40)</f>
        <v>132900</v>
      </c>
      <c r="N41" s="54">
        <f>SUM(N35:N40)</f>
        <v>7150</v>
      </c>
      <c r="O41" s="53">
        <f>SUM(O35:O40)</f>
        <v>2805241</v>
      </c>
      <c r="P41" s="53">
        <f>SUM(P35:P40)</f>
        <v>2805241</v>
      </c>
      <c r="Q41" s="46">
        <f t="shared" si="28"/>
        <v>0</v>
      </c>
    </row>
    <row r="42" spans="1:20" s="8" customFormat="1" ht="15.75" x14ac:dyDescent="0.25">
      <c r="A42" s="35" t="s">
        <v>110</v>
      </c>
      <c r="B42" s="36" t="s">
        <v>299</v>
      </c>
      <c r="C42" s="37">
        <f>C43+C48</f>
        <v>118308</v>
      </c>
      <c r="D42" s="37">
        <f t="shared" ref="D42:G42" si="30">D43+D48</f>
        <v>0</v>
      </c>
      <c r="E42" s="37">
        <f t="shared" si="30"/>
        <v>0</v>
      </c>
      <c r="F42" s="37">
        <f t="shared" si="30"/>
        <v>0</v>
      </c>
      <c r="G42" s="37">
        <f t="shared" si="30"/>
        <v>0</v>
      </c>
      <c r="I42" s="57"/>
      <c r="J42" s="58">
        <v>2300083</v>
      </c>
      <c r="K42" s="58">
        <v>161155</v>
      </c>
      <c r="L42" s="58">
        <v>203953</v>
      </c>
      <c r="M42" s="58">
        <v>132900</v>
      </c>
      <c r="N42" s="58">
        <v>7150</v>
      </c>
      <c r="O42" s="58">
        <f>SUM(O35:O40)</f>
        <v>2805241</v>
      </c>
      <c r="P42" s="58">
        <f>SUM(J42:N42)</f>
        <v>2805241</v>
      </c>
      <c r="Q42" s="46">
        <f t="shared" si="28"/>
        <v>0</v>
      </c>
      <c r="R42" s="6"/>
      <c r="S42" s="6"/>
      <c r="T42" s="6"/>
    </row>
    <row r="43" spans="1:20" ht="15.75" x14ac:dyDescent="0.25">
      <c r="A43" s="20">
        <v>51</v>
      </c>
      <c r="B43" s="13" t="s">
        <v>31</v>
      </c>
      <c r="C43" s="17">
        <f>C44+C46</f>
        <v>61315</v>
      </c>
      <c r="D43" s="17">
        <f t="shared" ref="D43:G43" si="31">D44+D46</f>
        <v>0</v>
      </c>
      <c r="E43" s="17">
        <f t="shared" si="31"/>
        <v>0</v>
      </c>
      <c r="F43" s="17">
        <f t="shared" si="31"/>
        <v>0</v>
      </c>
      <c r="G43" s="17">
        <f t="shared" si="31"/>
        <v>0</v>
      </c>
      <c r="I43" s="57"/>
      <c r="J43" s="58">
        <f>J42-J41</f>
        <v>0</v>
      </c>
      <c r="K43" s="58">
        <f t="shared" ref="K43" si="32">K42-K41</f>
        <v>0</v>
      </c>
      <c r="L43" s="58">
        <f t="shared" ref="L43" si="33">L42-L41</f>
        <v>0</v>
      </c>
      <c r="M43" s="58">
        <f t="shared" ref="M43" si="34">M42-M41</f>
        <v>0</v>
      </c>
      <c r="N43" s="58">
        <f t="shared" ref="N43" si="35">N42-N41</f>
        <v>0</v>
      </c>
      <c r="O43" s="57"/>
      <c r="P43" s="57"/>
    </row>
    <row r="44" spans="1:20" ht="15.75" x14ac:dyDescent="0.25">
      <c r="A44" s="22">
        <v>3</v>
      </c>
      <c r="B44" s="23" t="s">
        <v>283</v>
      </c>
      <c r="C44" s="24">
        <f>C45</f>
        <v>4237</v>
      </c>
      <c r="D44" s="24">
        <f t="shared" ref="D44:G44" si="36">D45</f>
        <v>0</v>
      </c>
      <c r="E44" s="24">
        <f t="shared" si="36"/>
        <v>0</v>
      </c>
      <c r="F44" s="24">
        <f t="shared" si="36"/>
        <v>0</v>
      </c>
      <c r="G44" s="24">
        <f t="shared" si="36"/>
        <v>0</v>
      </c>
    </row>
    <row r="45" spans="1:20" ht="15.75" x14ac:dyDescent="0.25">
      <c r="A45" s="15" t="s">
        <v>226</v>
      </c>
      <c r="B45" s="14" t="s">
        <v>269</v>
      </c>
      <c r="C45" s="16">
        <v>4237</v>
      </c>
      <c r="D45" s="16"/>
      <c r="E45" s="16"/>
      <c r="F45" s="16"/>
      <c r="G45" s="16"/>
    </row>
    <row r="46" spans="1:20" ht="15.75" x14ac:dyDescent="0.25">
      <c r="A46" s="22">
        <v>4</v>
      </c>
      <c r="B46" s="23" t="s">
        <v>292</v>
      </c>
      <c r="C46" s="24">
        <f>C47</f>
        <v>57078</v>
      </c>
      <c r="D46" s="24">
        <f t="shared" ref="D46:G46" si="37">D47</f>
        <v>0</v>
      </c>
      <c r="E46" s="24">
        <f t="shared" si="37"/>
        <v>0</v>
      </c>
      <c r="F46" s="24">
        <f t="shared" si="37"/>
        <v>0</v>
      </c>
      <c r="G46" s="24">
        <f t="shared" si="37"/>
        <v>0</v>
      </c>
      <c r="I46" s="51" t="s">
        <v>313</v>
      </c>
      <c r="J46" s="51"/>
      <c r="K46" s="51"/>
      <c r="L46" s="51"/>
      <c r="M46" s="51"/>
      <c r="N46" s="51"/>
      <c r="O46" s="51"/>
      <c r="P46" s="51"/>
      <c r="Q46" s="51"/>
    </row>
    <row r="47" spans="1:20" ht="15.75" x14ac:dyDescent="0.25">
      <c r="A47" s="15" t="s">
        <v>230</v>
      </c>
      <c r="B47" s="14" t="s">
        <v>273</v>
      </c>
      <c r="C47" s="16">
        <v>57078</v>
      </c>
      <c r="D47" s="16"/>
      <c r="E47" s="16"/>
      <c r="F47" s="16"/>
      <c r="G47" s="16"/>
      <c r="I47" s="53"/>
      <c r="J47" s="54">
        <v>11</v>
      </c>
      <c r="K47" s="54">
        <v>31</v>
      </c>
      <c r="L47" s="54">
        <v>52</v>
      </c>
      <c r="M47" s="54">
        <v>581</v>
      </c>
      <c r="N47" s="54" t="s">
        <v>309</v>
      </c>
      <c r="O47" s="53"/>
      <c r="P47" s="53"/>
      <c r="Q47" s="7"/>
    </row>
    <row r="48" spans="1:20" ht="15.75" x14ac:dyDescent="0.25">
      <c r="A48" s="12" t="s">
        <v>278</v>
      </c>
      <c r="B48" s="13" t="s">
        <v>32</v>
      </c>
      <c r="C48" s="17">
        <f>C49+C51</f>
        <v>56993</v>
      </c>
      <c r="D48" s="17">
        <f t="shared" ref="D48:G48" si="38">D49+D51</f>
        <v>0</v>
      </c>
      <c r="E48" s="17">
        <f t="shared" si="38"/>
        <v>0</v>
      </c>
      <c r="F48" s="17">
        <f t="shared" si="38"/>
        <v>0</v>
      </c>
      <c r="G48" s="17">
        <f t="shared" si="38"/>
        <v>0</v>
      </c>
      <c r="I48" s="53">
        <v>31</v>
      </c>
      <c r="J48" s="54">
        <v>2133043</v>
      </c>
      <c r="K48" s="54">
        <v>61775</v>
      </c>
      <c r="L48" s="54">
        <v>74862</v>
      </c>
      <c r="M48" s="54">
        <v>0</v>
      </c>
      <c r="N48" s="54">
        <v>0</v>
      </c>
      <c r="O48" s="53">
        <f>SUM(J48:N48)</f>
        <v>2269680</v>
      </c>
      <c r="P48" s="53">
        <v>2269680</v>
      </c>
      <c r="Q48" s="46">
        <f>O48-P48</f>
        <v>0</v>
      </c>
    </row>
    <row r="49" spans="1:20" ht="15.75" x14ac:dyDescent="0.25">
      <c r="A49" s="22">
        <v>3</v>
      </c>
      <c r="B49" s="23" t="s">
        <v>283</v>
      </c>
      <c r="C49" s="24">
        <f>C50</f>
        <v>52327</v>
      </c>
      <c r="D49" s="24">
        <f t="shared" ref="D49:G49" si="39">D50</f>
        <v>0</v>
      </c>
      <c r="E49" s="24">
        <f t="shared" si="39"/>
        <v>0</v>
      </c>
      <c r="F49" s="24">
        <f t="shared" si="39"/>
        <v>0</v>
      </c>
      <c r="G49" s="24">
        <f t="shared" si="39"/>
        <v>0</v>
      </c>
      <c r="I49" s="53">
        <v>32</v>
      </c>
      <c r="J49" s="54">
        <v>157546</v>
      </c>
      <c r="K49" s="54">
        <v>64380</v>
      </c>
      <c r="L49" s="54">
        <v>53417</v>
      </c>
      <c r="M49" s="54">
        <v>42580</v>
      </c>
      <c r="N49" s="54">
        <v>7150</v>
      </c>
      <c r="O49" s="53">
        <f>SUM(J49:N49)</f>
        <v>325073</v>
      </c>
      <c r="P49" s="53">
        <v>325073</v>
      </c>
      <c r="Q49" s="46">
        <f t="shared" ref="Q49:Q55" si="40">O49-P49</f>
        <v>0</v>
      </c>
    </row>
    <row r="50" spans="1:20" ht="15.75" x14ac:dyDescent="0.25">
      <c r="A50" s="15" t="s">
        <v>226</v>
      </c>
      <c r="B50" s="14" t="s">
        <v>269</v>
      </c>
      <c r="C50" s="16">
        <v>52327</v>
      </c>
      <c r="D50" s="16"/>
      <c r="E50" s="16"/>
      <c r="F50" s="16"/>
      <c r="G50" s="16"/>
      <c r="I50" s="53">
        <v>34</v>
      </c>
      <c r="J50" s="54">
        <v>2000</v>
      </c>
      <c r="K50" s="54">
        <v>0</v>
      </c>
      <c r="L50" s="54">
        <v>0</v>
      </c>
      <c r="M50" s="54">
        <v>0</v>
      </c>
      <c r="N50" s="54">
        <v>0</v>
      </c>
      <c r="O50" s="53">
        <f>SUM(J50:N50)</f>
        <v>2000</v>
      </c>
      <c r="P50" s="53">
        <v>2000</v>
      </c>
      <c r="Q50" s="46">
        <f t="shared" si="40"/>
        <v>0</v>
      </c>
    </row>
    <row r="51" spans="1:20" ht="15.75" x14ac:dyDescent="0.25">
      <c r="A51" s="22">
        <v>4</v>
      </c>
      <c r="B51" s="23" t="s">
        <v>292</v>
      </c>
      <c r="C51" s="24">
        <f>C52</f>
        <v>4666</v>
      </c>
      <c r="D51" s="24">
        <f t="shared" ref="D51:G51" si="41">D52</f>
        <v>0</v>
      </c>
      <c r="E51" s="24">
        <f t="shared" si="41"/>
        <v>0</v>
      </c>
      <c r="F51" s="24">
        <f t="shared" si="41"/>
        <v>0</v>
      </c>
      <c r="G51" s="24">
        <f t="shared" si="41"/>
        <v>0</v>
      </c>
      <c r="I51" s="55">
        <v>37</v>
      </c>
      <c r="J51" s="56">
        <v>1500</v>
      </c>
      <c r="K51" s="56">
        <v>0</v>
      </c>
      <c r="L51" s="56">
        <v>0</v>
      </c>
      <c r="M51" s="56">
        <v>2654</v>
      </c>
      <c r="N51" s="56">
        <v>0</v>
      </c>
      <c r="O51" s="53">
        <f>SUM(J51:N51)</f>
        <v>4154</v>
      </c>
      <c r="P51" s="55">
        <v>4154</v>
      </c>
      <c r="Q51" s="46">
        <f t="shared" si="40"/>
        <v>0</v>
      </c>
    </row>
    <row r="52" spans="1:20" ht="15.75" x14ac:dyDescent="0.25">
      <c r="A52" s="15" t="s">
        <v>230</v>
      </c>
      <c r="B52" s="14" t="s">
        <v>273</v>
      </c>
      <c r="C52" s="16">
        <v>4666</v>
      </c>
      <c r="D52" s="16"/>
      <c r="E52" s="16"/>
      <c r="F52" s="16"/>
      <c r="G52" s="16"/>
      <c r="I52" s="53">
        <v>42</v>
      </c>
      <c r="J52" s="54">
        <v>5994</v>
      </c>
      <c r="K52" s="54">
        <v>30000</v>
      </c>
      <c r="L52" s="54">
        <v>0</v>
      </c>
      <c r="M52" s="54">
        <v>87666</v>
      </c>
      <c r="N52" s="54">
        <v>0</v>
      </c>
      <c r="O52" s="53">
        <f>SUM(J52:N52)</f>
        <v>123660</v>
      </c>
      <c r="P52" s="53">
        <v>123660</v>
      </c>
      <c r="Q52" s="46">
        <f t="shared" si="40"/>
        <v>0</v>
      </c>
    </row>
    <row r="53" spans="1:20" s="8" customFormat="1" ht="15.75" x14ac:dyDescent="0.25">
      <c r="A53" s="38" t="s">
        <v>116</v>
      </c>
      <c r="B53" s="36" t="s">
        <v>117</v>
      </c>
      <c r="C53" s="37">
        <f>C54+C59</f>
        <v>201835</v>
      </c>
      <c r="D53" s="37">
        <f t="shared" ref="D53:G53" si="42">D54+D59</f>
        <v>0</v>
      </c>
      <c r="E53" s="37">
        <f t="shared" si="42"/>
        <v>0</v>
      </c>
      <c r="F53" s="37">
        <f t="shared" si="42"/>
        <v>0</v>
      </c>
      <c r="G53" s="37">
        <f t="shared" si="42"/>
        <v>0</v>
      </c>
      <c r="I53" s="53">
        <v>45</v>
      </c>
      <c r="J53" s="54">
        <v>0</v>
      </c>
      <c r="K53" s="54">
        <v>5000</v>
      </c>
      <c r="L53" s="54">
        <v>0</v>
      </c>
      <c r="M53" s="54">
        <v>0</v>
      </c>
      <c r="N53" s="54">
        <v>0</v>
      </c>
      <c r="O53" s="53">
        <f>SUM(J53:N53)</f>
        <v>5000</v>
      </c>
      <c r="P53" s="53">
        <v>5000</v>
      </c>
      <c r="Q53" s="46">
        <f t="shared" si="40"/>
        <v>0</v>
      </c>
      <c r="R53" s="6"/>
      <c r="S53" s="6"/>
      <c r="T53" s="6"/>
    </row>
    <row r="54" spans="1:20" ht="15.75" x14ac:dyDescent="0.25">
      <c r="A54" s="12" t="s">
        <v>277</v>
      </c>
      <c r="B54" s="13" t="s">
        <v>13</v>
      </c>
      <c r="C54" s="17">
        <f>C55+C57</f>
        <v>25103</v>
      </c>
      <c r="D54" s="17">
        <f t="shared" ref="D54:G54" si="43">D55+D57</f>
        <v>0</v>
      </c>
      <c r="E54" s="17">
        <f t="shared" si="43"/>
        <v>0</v>
      </c>
      <c r="F54" s="17">
        <f t="shared" si="43"/>
        <v>0</v>
      </c>
      <c r="G54" s="17">
        <f t="shared" si="43"/>
        <v>0</v>
      </c>
      <c r="I54" s="53"/>
      <c r="J54" s="54">
        <f>SUM(J48:J53)</f>
        <v>2300083</v>
      </c>
      <c r="K54" s="54">
        <f>SUM(K48:K53)</f>
        <v>161155</v>
      </c>
      <c r="L54" s="54">
        <f>SUM(L48:L53)</f>
        <v>128279</v>
      </c>
      <c r="M54" s="54">
        <f>SUM(M48:M53)</f>
        <v>132900</v>
      </c>
      <c r="N54" s="54">
        <f>SUM(N48:N53)</f>
        <v>7150</v>
      </c>
      <c r="O54" s="53">
        <f>SUM(O48:O53)</f>
        <v>2729567</v>
      </c>
      <c r="P54" s="53">
        <f>SUM(P48:P53)</f>
        <v>2729567</v>
      </c>
      <c r="Q54" s="46">
        <f t="shared" si="40"/>
        <v>0</v>
      </c>
    </row>
    <row r="55" spans="1:20" ht="15.75" x14ac:dyDescent="0.25">
      <c r="A55" s="22">
        <v>3</v>
      </c>
      <c r="B55" s="23" t="s">
        <v>283</v>
      </c>
      <c r="C55" s="24">
        <f>C56</f>
        <v>21577</v>
      </c>
      <c r="D55" s="24">
        <f t="shared" ref="D55:G55" si="44">D56</f>
        <v>0</v>
      </c>
      <c r="E55" s="24">
        <f t="shared" si="44"/>
        <v>0</v>
      </c>
      <c r="F55" s="24">
        <f t="shared" si="44"/>
        <v>0</v>
      </c>
      <c r="G55" s="24">
        <f t="shared" si="44"/>
        <v>0</v>
      </c>
      <c r="I55" s="57"/>
      <c r="J55" s="58">
        <v>2300083</v>
      </c>
      <c r="K55" s="58">
        <v>161155</v>
      </c>
      <c r="L55" s="58">
        <v>128279</v>
      </c>
      <c r="M55" s="58">
        <v>132900</v>
      </c>
      <c r="N55" s="58">
        <v>7150</v>
      </c>
      <c r="O55" s="58">
        <f>SUM(O48:O53)</f>
        <v>2729567</v>
      </c>
      <c r="P55" s="58">
        <f>SUM(J55:N55)</f>
        <v>2729567</v>
      </c>
      <c r="Q55" s="46">
        <f t="shared" si="40"/>
        <v>0</v>
      </c>
    </row>
    <row r="56" spans="1:20" ht="15.75" x14ac:dyDescent="0.25">
      <c r="A56" s="15" t="s">
        <v>226</v>
      </c>
      <c r="B56" s="14" t="s">
        <v>269</v>
      </c>
      <c r="C56" s="16">
        <v>21577</v>
      </c>
      <c r="D56" s="16"/>
      <c r="E56" s="16"/>
      <c r="F56" s="16"/>
      <c r="G56" s="16"/>
      <c r="I56" s="57"/>
      <c r="J56" s="58">
        <f>J55-J54</f>
        <v>0</v>
      </c>
      <c r="K56" s="58">
        <f t="shared" ref="K56" si="45">K55-K54</f>
        <v>0</v>
      </c>
      <c r="L56" s="58">
        <f t="shared" ref="L56" si="46">L55-L54</f>
        <v>0</v>
      </c>
      <c r="M56" s="58">
        <f t="shared" ref="M56" si="47">M55-M54</f>
        <v>0</v>
      </c>
      <c r="N56" s="58">
        <f t="shared" ref="N56" si="48">N55-N54</f>
        <v>0</v>
      </c>
      <c r="O56" s="57"/>
      <c r="P56" s="57"/>
    </row>
    <row r="57" spans="1:20" ht="15.75" x14ac:dyDescent="0.25">
      <c r="A57" s="22">
        <v>4</v>
      </c>
      <c r="B57" s="23" t="s">
        <v>292</v>
      </c>
      <c r="C57" s="24">
        <f>C58</f>
        <v>3526</v>
      </c>
      <c r="D57" s="24">
        <f t="shared" ref="D57:G57" si="49">D58</f>
        <v>0</v>
      </c>
      <c r="E57" s="24">
        <f t="shared" si="49"/>
        <v>0</v>
      </c>
      <c r="F57" s="24">
        <f t="shared" si="49"/>
        <v>0</v>
      </c>
      <c r="G57" s="24">
        <f t="shared" si="49"/>
        <v>0</v>
      </c>
    </row>
    <row r="58" spans="1:20" ht="15.75" x14ac:dyDescent="0.25">
      <c r="A58" s="15">
        <v>45</v>
      </c>
      <c r="B58" s="14" t="s">
        <v>274</v>
      </c>
      <c r="C58" s="16">
        <v>3526</v>
      </c>
      <c r="D58" s="16"/>
      <c r="E58" s="16"/>
      <c r="F58" s="16"/>
      <c r="G58" s="16"/>
    </row>
    <row r="59" spans="1:20" ht="15.75" x14ac:dyDescent="0.25">
      <c r="A59" s="12" t="s">
        <v>279</v>
      </c>
      <c r="B59" s="13" t="s">
        <v>280</v>
      </c>
      <c r="C59" s="17">
        <f>C60+C63</f>
        <v>176732</v>
      </c>
      <c r="D59" s="17">
        <f t="shared" ref="D59:G59" si="50">D60+D63</f>
        <v>0</v>
      </c>
      <c r="E59" s="17">
        <f t="shared" si="50"/>
        <v>0</v>
      </c>
      <c r="F59" s="17">
        <f t="shared" si="50"/>
        <v>0</v>
      </c>
      <c r="G59" s="17">
        <f t="shared" si="50"/>
        <v>0</v>
      </c>
    </row>
    <row r="60" spans="1:20" ht="15.75" x14ac:dyDescent="0.25">
      <c r="A60" s="22">
        <v>3</v>
      </c>
      <c r="B60" s="23" t="s">
        <v>283</v>
      </c>
      <c r="C60" s="24">
        <f>C61+C62</f>
        <v>5725</v>
      </c>
      <c r="D60" s="24">
        <f t="shared" ref="D60:G60" si="51">D61+D62</f>
        <v>0</v>
      </c>
      <c r="E60" s="24">
        <f t="shared" si="51"/>
        <v>0</v>
      </c>
      <c r="F60" s="24">
        <f t="shared" si="51"/>
        <v>0</v>
      </c>
      <c r="G60" s="24">
        <f t="shared" si="51"/>
        <v>0</v>
      </c>
    </row>
    <row r="61" spans="1:20" ht="15.75" x14ac:dyDescent="0.25">
      <c r="A61" s="15" t="s">
        <v>36</v>
      </c>
      <c r="B61" s="14" t="s">
        <v>270</v>
      </c>
      <c r="C61" s="16">
        <v>1080</v>
      </c>
      <c r="D61" s="16"/>
      <c r="E61" s="16"/>
      <c r="F61" s="16"/>
      <c r="G61" s="16"/>
    </row>
    <row r="62" spans="1:20" ht="15.75" x14ac:dyDescent="0.25">
      <c r="A62" s="15" t="s">
        <v>226</v>
      </c>
      <c r="B62" s="14" t="s">
        <v>269</v>
      </c>
      <c r="C62" s="16">
        <v>4645</v>
      </c>
      <c r="D62" s="16"/>
      <c r="E62" s="16"/>
      <c r="F62" s="16"/>
      <c r="G62" s="16"/>
    </row>
    <row r="63" spans="1:20" ht="15.75" x14ac:dyDescent="0.25">
      <c r="A63" s="22">
        <v>4</v>
      </c>
      <c r="B63" s="23" t="s">
        <v>292</v>
      </c>
      <c r="C63" s="24">
        <f>C64</f>
        <v>171007</v>
      </c>
      <c r="D63" s="24">
        <f t="shared" ref="D63:G63" si="52">D64</f>
        <v>0</v>
      </c>
      <c r="E63" s="24">
        <f t="shared" si="52"/>
        <v>0</v>
      </c>
      <c r="F63" s="24">
        <f t="shared" si="52"/>
        <v>0</v>
      </c>
      <c r="G63" s="24">
        <f t="shared" si="52"/>
        <v>0</v>
      </c>
    </row>
    <row r="64" spans="1:20" ht="15.75" x14ac:dyDescent="0.25">
      <c r="A64" s="15">
        <v>45</v>
      </c>
      <c r="B64" s="14" t="s">
        <v>274</v>
      </c>
      <c r="C64" s="16">
        <v>171007</v>
      </c>
      <c r="D64" s="16"/>
      <c r="E64" s="16"/>
      <c r="F64" s="16"/>
      <c r="G64" s="16"/>
    </row>
    <row r="65" spans="1:8" ht="15.75" x14ac:dyDescent="0.25">
      <c r="A65" s="31">
        <v>3801</v>
      </c>
      <c r="B65" s="31" t="s">
        <v>295</v>
      </c>
      <c r="C65" s="32">
        <f>C66+C75+C100+C118</f>
        <v>0</v>
      </c>
      <c r="D65" s="32">
        <f>D66+D75+D100+D118</f>
        <v>2659107</v>
      </c>
      <c r="E65" s="32">
        <f t="shared" ref="E65:G65" si="53">E66+E75+E100+E118</f>
        <v>2989660</v>
      </c>
      <c r="F65" s="32">
        <f t="shared" si="53"/>
        <v>2805241</v>
      </c>
      <c r="G65" s="32">
        <f t="shared" si="53"/>
        <v>2729567</v>
      </c>
      <c r="H65" s="39"/>
    </row>
    <row r="66" spans="1:8" ht="15.75" x14ac:dyDescent="0.25">
      <c r="A66" s="35" t="s">
        <v>300</v>
      </c>
      <c r="B66" s="36" t="s">
        <v>301</v>
      </c>
      <c r="C66" s="37">
        <f>C67</f>
        <v>0</v>
      </c>
      <c r="D66" s="37">
        <f t="shared" ref="D66:G66" si="54">D67</f>
        <v>1963940</v>
      </c>
      <c r="E66" s="37">
        <f t="shared" si="54"/>
        <v>2300083</v>
      </c>
      <c r="F66" s="37">
        <f t="shared" si="54"/>
        <v>2300083</v>
      </c>
      <c r="G66" s="37">
        <f t="shared" si="54"/>
        <v>2300083</v>
      </c>
    </row>
    <row r="67" spans="1:8" ht="15.75" x14ac:dyDescent="0.25">
      <c r="A67" s="12" t="s">
        <v>268</v>
      </c>
      <c r="B67" s="13" t="s">
        <v>2</v>
      </c>
      <c r="C67" s="17">
        <f>C68+C73</f>
        <v>0</v>
      </c>
      <c r="D67" s="17">
        <f t="shared" ref="D67:G67" si="55">D68+D73</f>
        <v>1963940</v>
      </c>
      <c r="E67" s="17">
        <f t="shared" si="55"/>
        <v>2300083</v>
      </c>
      <c r="F67" s="17">
        <f t="shared" si="55"/>
        <v>2300083</v>
      </c>
      <c r="G67" s="17">
        <f t="shared" si="55"/>
        <v>2300083</v>
      </c>
    </row>
    <row r="68" spans="1:8" ht="15.75" x14ac:dyDescent="0.25">
      <c r="A68" s="22">
        <v>3</v>
      </c>
      <c r="B68" s="23" t="s">
        <v>283</v>
      </c>
      <c r="C68" s="24">
        <f>SUM(C69:C72)</f>
        <v>0</v>
      </c>
      <c r="D68" s="24">
        <f>SUM(D69:D72)</f>
        <v>1963440</v>
      </c>
      <c r="E68" s="24">
        <f t="shared" ref="E68:G68" si="56">SUM(E69:E72)</f>
        <v>2283083</v>
      </c>
      <c r="F68" s="24">
        <f t="shared" si="56"/>
        <v>2294583</v>
      </c>
      <c r="G68" s="24">
        <f t="shared" si="56"/>
        <v>2294089</v>
      </c>
    </row>
    <row r="69" spans="1:8" ht="15.75" x14ac:dyDescent="0.25">
      <c r="A69" s="15" t="s">
        <v>36</v>
      </c>
      <c r="B69" s="14" t="s">
        <v>270</v>
      </c>
      <c r="C69" s="18">
        <v>0</v>
      </c>
      <c r="D69" s="18">
        <v>1780898</v>
      </c>
      <c r="E69" s="18">
        <f>2109829</f>
        <v>2109829</v>
      </c>
      <c r="F69" s="18">
        <f>2133043</f>
        <v>2133043</v>
      </c>
      <c r="G69" s="18">
        <v>2133043</v>
      </c>
    </row>
    <row r="70" spans="1:8" ht="15.75" x14ac:dyDescent="0.25">
      <c r="A70" s="15" t="s">
        <v>226</v>
      </c>
      <c r="B70" s="14" t="s">
        <v>269</v>
      </c>
      <c r="C70" s="19">
        <v>0</v>
      </c>
      <c r="D70" s="19">
        <v>182542</v>
      </c>
      <c r="E70" s="19">
        <v>169793</v>
      </c>
      <c r="F70" s="19">
        <v>158040</v>
      </c>
      <c r="G70" s="19">
        <v>157546</v>
      </c>
    </row>
    <row r="71" spans="1:8" ht="15.75" x14ac:dyDescent="0.25">
      <c r="A71" s="15">
        <v>34</v>
      </c>
      <c r="B71" s="14" t="s">
        <v>271</v>
      </c>
      <c r="C71" s="29">
        <v>0</v>
      </c>
      <c r="D71" s="29">
        <v>0</v>
      </c>
      <c r="E71" s="29">
        <v>1961</v>
      </c>
      <c r="F71" s="29">
        <v>2000</v>
      </c>
      <c r="G71" s="29">
        <v>2000</v>
      </c>
    </row>
    <row r="72" spans="1:8" ht="15.75" x14ac:dyDescent="0.25">
      <c r="A72" s="15">
        <v>37</v>
      </c>
      <c r="B72" s="14" t="s">
        <v>272</v>
      </c>
      <c r="C72" s="29">
        <v>0</v>
      </c>
      <c r="D72" s="29">
        <v>0</v>
      </c>
      <c r="E72" s="29">
        <v>1500</v>
      </c>
      <c r="F72" s="29">
        <v>1500</v>
      </c>
      <c r="G72" s="29">
        <v>1500</v>
      </c>
    </row>
    <row r="73" spans="1:8" ht="15.75" x14ac:dyDescent="0.25">
      <c r="A73" s="22">
        <v>4</v>
      </c>
      <c r="B73" s="23" t="s">
        <v>292</v>
      </c>
      <c r="C73" s="24">
        <f>C74</f>
        <v>0</v>
      </c>
      <c r="D73" s="24">
        <f t="shared" ref="D73:G73" si="57">D74</f>
        <v>500</v>
      </c>
      <c r="E73" s="24">
        <f t="shared" si="57"/>
        <v>17000</v>
      </c>
      <c r="F73" s="24">
        <f t="shared" si="57"/>
        <v>5500</v>
      </c>
      <c r="G73" s="24">
        <f t="shared" si="57"/>
        <v>5994</v>
      </c>
    </row>
    <row r="74" spans="1:8" ht="15.75" x14ac:dyDescent="0.25">
      <c r="A74" s="15" t="s">
        <v>230</v>
      </c>
      <c r="B74" s="14" t="s">
        <v>273</v>
      </c>
      <c r="C74" s="16">
        <v>0</v>
      </c>
      <c r="D74" s="16">
        <v>500</v>
      </c>
      <c r="E74" s="16">
        <v>17000</v>
      </c>
      <c r="F74" s="16">
        <v>5500</v>
      </c>
      <c r="G74" s="16">
        <v>5994</v>
      </c>
    </row>
    <row r="75" spans="1:8" ht="15.75" x14ac:dyDescent="0.25">
      <c r="A75" s="35" t="s">
        <v>306</v>
      </c>
      <c r="B75" s="36" t="s">
        <v>307</v>
      </c>
      <c r="C75" s="37">
        <f>C85+C91+C76</f>
        <v>0</v>
      </c>
      <c r="D75" s="37">
        <f t="shared" ref="D75:G75" si="58">D85+D91+D76</f>
        <v>433149</v>
      </c>
      <c r="E75" s="37">
        <f t="shared" si="58"/>
        <v>539527</v>
      </c>
      <c r="F75" s="37">
        <f t="shared" si="58"/>
        <v>365108</v>
      </c>
      <c r="G75" s="37">
        <f t="shared" si="58"/>
        <v>289434</v>
      </c>
    </row>
    <row r="76" spans="1:8" ht="15.75" x14ac:dyDescent="0.25">
      <c r="A76" s="12">
        <v>31</v>
      </c>
      <c r="B76" s="13" t="s">
        <v>37</v>
      </c>
      <c r="C76" s="17">
        <f>C77+C82</f>
        <v>0</v>
      </c>
      <c r="D76" s="17">
        <f t="shared" ref="D76:G76" si="59">D77+D82</f>
        <v>243493</v>
      </c>
      <c r="E76" s="17">
        <f t="shared" si="59"/>
        <v>161155</v>
      </c>
      <c r="F76" s="17">
        <f t="shared" si="59"/>
        <v>161155</v>
      </c>
      <c r="G76" s="17">
        <f t="shared" si="59"/>
        <v>161155</v>
      </c>
    </row>
    <row r="77" spans="1:8" ht="15.75" x14ac:dyDescent="0.25">
      <c r="A77" s="22">
        <v>3</v>
      </c>
      <c r="B77" s="23" t="s">
        <v>283</v>
      </c>
      <c r="C77" s="24">
        <f>C78+C79+C80+C81</f>
        <v>0</v>
      </c>
      <c r="D77" s="24">
        <f t="shared" ref="D77:G77" si="60">D78+D79+D80+D81</f>
        <v>161703</v>
      </c>
      <c r="E77" s="24">
        <f t="shared" si="60"/>
        <v>126155</v>
      </c>
      <c r="F77" s="24">
        <f t="shared" si="60"/>
        <v>126155</v>
      </c>
      <c r="G77" s="24">
        <f t="shared" si="60"/>
        <v>126155</v>
      </c>
    </row>
    <row r="78" spans="1:8" ht="15.75" x14ac:dyDescent="0.25">
      <c r="A78" s="15" t="s">
        <v>36</v>
      </c>
      <c r="B78" s="14" t="s">
        <v>270</v>
      </c>
      <c r="C78" s="16">
        <v>0</v>
      </c>
      <c r="D78" s="16">
        <v>61243</v>
      </c>
      <c r="E78" s="16">
        <v>61775</v>
      </c>
      <c r="F78" s="16">
        <v>61775</v>
      </c>
      <c r="G78" s="16">
        <v>61775</v>
      </c>
    </row>
    <row r="79" spans="1:8" ht="15.75" x14ac:dyDescent="0.25">
      <c r="A79" s="15" t="s">
        <v>226</v>
      </c>
      <c r="B79" s="14" t="s">
        <v>269</v>
      </c>
      <c r="C79" s="16">
        <v>0</v>
      </c>
      <c r="D79" s="16">
        <v>92993</v>
      </c>
      <c r="E79" s="16">
        <v>64380</v>
      </c>
      <c r="F79" s="16">
        <v>64380</v>
      </c>
      <c r="G79" s="16">
        <v>64380</v>
      </c>
    </row>
    <row r="80" spans="1:8" ht="15.75" x14ac:dyDescent="0.25">
      <c r="A80" s="15">
        <v>37</v>
      </c>
      <c r="B80" s="14" t="s">
        <v>272</v>
      </c>
      <c r="C80" s="16">
        <v>0</v>
      </c>
      <c r="D80" s="16">
        <v>7167</v>
      </c>
      <c r="E80" s="16">
        <v>0</v>
      </c>
      <c r="F80" s="16">
        <v>0</v>
      </c>
      <c r="G80" s="16">
        <v>0</v>
      </c>
    </row>
    <row r="81" spans="1:7" ht="15.75" x14ac:dyDescent="0.25">
      <c r="A81" s="15" t="s">
        <v>231</v>
      </c>
      <c r="B81" s="14" t="s">
        <v>276</v>
      </c>
      <c r="C81" s="16">
        <v>0</v>
      </c>
      <c r="D81" s="16">
        <v>300</v>
      </c>
      <c r="E81" s="16">
        <v>0</v>
      </c>
      <c r="F81" s="16">
        <v>0</v>
      </c>
      <c r="G81" s="16">
        <v>0</v>
      </c>
    </row>
    <row r="82" spans="1:7" ht="15.75" x14ac:dyDescent="0.25">
      <c r="A82" s="22">
        <v>4</v>
      </c>
      <c r="B82" s="23" t="s">
        <v>292</v>
      </c>
      <c r="C82" s="24">
        <f>C83+C84</f>
        <v>0</v>
      </c>
      <c r="D82" s="24">
        <f t="shared" ref="D82:G82" si="61">D83+D84</f>
        <v>81790</v>
      </c>
      <c r="E82" s="24">
        <f t="shared" si="61"/>
        <v>35000</v>
      </c>
      <c r="F82" s="24">
        <f t="shared" si="61"/>
        <v>35000</v>
      </c>
      <c r="G82" s="24">
        <f t="shared" si="61"/>
        <v>35000</v>
      </c>
    </row>
    <row r="83" spans="1:7" ht="15.75" x14ac:dyDescent="0.25">
      <c r="A83" s="15" t="s">
        <v>230</v>
      </c>
      <c r="B83" s="14" t="s">
        <v>273</v>
      </c>
      <c r="C83" s="29">
        <v>0</v>
      </c>
      <c r="D83" s="29">
        <v>51790</v>
      </c>
      <c r="E83" s="29">
        <v>30000</v>
      </c>
      <c r="F83" s="29">
        <v>30000</v>
      </c>
      <c r="G83" s="29">
        <v>30000</v>
      </c>
    </row>
    <row r="84" spans="1:7" ht="15.75" x14ac:dyDescent="0.25">
      <c r="A84" s="15">
        <v>45</v>
      </c>
      <c r="B84" s="28" t="s">
        <v>274</v>
      </c>
      <c r="C84" s="30">
        <v>0</v>
      </c>
      <c r="D84" s="52">
        <v>30000</v>
      </c>
      <c r="E84" s="52">
        <v>5000</v>
      </c>
      <c r="F84" s="52">
        <v>5000</v>
      </c>
      <c r="G84" s="52">
        <v>5000</v>
      </c>
    </row>
    <row r="85" spans="1:7" ht="15.75" x14ac:dyDescent="0.25">
      <c r="A85" s="12">
        <v>51</v>
      </c>
      <c r="B85" s="13" t="s">
        <v>299</v>
      </c>
      <c r="C85" s="17">
        <f>C86+C89</f>
        <v>0</v>
      </c>
      <c r="D85" s="17">
        <f t="shared" ref="D85:G85" si="62">D86+D89</f>
        <v>30000</v>
      </c>
      <c r="E85" s="17">
        <f t="shared" si="62"/>
        <v>0</v>
      </c>
      <c r="F85" s="17">
        <f t="shared" si="62"/>
        <v>0</v>
      </c>
      <c r="G85" s="17">
        <f t="shared" si="62"/>
        <v>0</v>
      </c>
    </row>
    <row r="86" spans="1:7" ht="15.75" x14ac:dyDescent="0.25">
      <c r="A86" s="22">
        <v>3</v>
      </c>
      <c r="B86" s="23" t="s">
        <v>283</v>
      </c>
      <c r="C86" s="24">
        <f>SUM(C87:C88)</f>
        <v>0</v>
      </c>
      <c r="D86" s="24">
        <f t="shared" ref="D86:G86" si="63">SUM(D87:D88)</f>
        <v>30000</v>
      </c>
      <c r="E86" s="24">
        <f t="shared" si="63"/>
        <v>0</v>
      </c>
      <c r="F86" s="24">
        <f t="shared" si="63"/>
        <v>0</v>
      </c>
      <c r="G86" s="24">
        <f t="shared" si="63"/>
        <v>0</v>
      </c>
    </row>
    <row r="87" spans="1:7" ht="15.75" x14ac:dyDescent="0.25">
      <c r="A87" s="15" t="s">
        <v>36</v>
      </c>
      <c r="B87" s="14" t="s">
        <v>270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</row>
    <row r="88" spans="1:7" ht="15.75" x14ac:dyDescent="0.25">
      <c r="A88" s="15" t="s">
        <v>226</v>
      </c>
      <c r="B88" s="14" t="s">
        <v>269</v>
      </c>
      <c r="C88" s="16">
        <v>0</v>
      </c>
      <c r="D88" s="16">
        <v>30000</v>
      </c>
      <c r="E88" s="16">
        <v>0</v>
      </c>
      <c r="F88" s="16">
        <v>0</v>
      </c>
      <c r="G88" s="16">
        <v>0</v>
      </c>
    </row>
    <row r="89" spans="1:7" ht="15.75" x14ac:dyDescent="0.25">
      <c r="A89" s="22">
        <v>4</v>
      </c>
      <c r="B89" s="23" t="s">
        <v>292</v>
      </c>
      <c r="C89" s="24">
        <f>C90</f>
        <v>0</v>
      </c>
      <c r="D89" s="24">
        <f t="shared" ref="D89:G89" si="64">D90</f>
        <v>0</v>
      </c>
      <c r="E89" s="24">
        <f t="shared" si="64"/>
        <v>0</v>
      </c>
      <c r="F89" s="24">
        <f t="shared" si="64"/>
        <v>0</v>
      </c>
      <c r="G89" s="24">
        <f t="shared" si="64"/>
        <v>0</v>
      </c>
    </row>
    <row r="90" spans="1:7" ht="15.75" x14ac:dyDescent="0.25">
      <c r="A90" s="15" t="s">
        <v>230</v>
      </c>
      <c r="B90" s="14" t="s">
        <v>273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</row>
    <row r="91" spans="1:7" ht="15.75" x14ac:dyDescent="0.25">
      <c r="A91" s="12">
        <v>52</v>
      </c>
      <c r="B91" s="13" t="s">
        <v>32</v>
      </c>
      <c r="C91" s="17">
        <f>C92+C98</f>
        <v>0</v>
      </c>
      <c r="D91" s="17">
        <f t="shared" ref="D91:G91" si="65">D92+D98</f>
        <v>159656</v>
      </c>
      <c r="E91" s="17">
        <f t="shared" si="65"/>
        <v>378372</v>
      </c>
      <c r="F91" s="17">
        <f t="shared" si="65"/>
        <v>203953</v>
      </c>
      <c r="G91" s="17">
        <f t="shared" si="65"/>
        <v>128279</v>
      </c>
    </row>
    <row r="92" spans="1:7" ht="15.75" x14ac:dyDescent="0.25">
      <c r="A92" s="22">
        <v>3</v>
      </c>
      <c r="B92" s="23" t="s">
        <v>283</v>
      </c>
      <c r="C92" s="24">
        <f>SUM(C93:C97)</f>
        <v>0</v>
      </c>
      <c r="D92" s="24">
        <f t="shared" ref="D92:G92" si="66">SUM(D93:D97)</f>
        <v>151736</v>
      </c>
      <c r="E92" s="24">
        <f t="shared" si="66"/>
        <v>318434</v>
      </c>
      <c r="F92" s="24">
        <f t="shared" si="66"/>
        <v>203953</v>
      </c>
      <c r="G92" s="24">
        <f t="shared" si="66"/>
        <v>128279</v>
      </c>
    </row>
    <row r="93" spans="1:7" ht="15.75" x14ac:dyDescent="0.25">
      <c r="A93" s="15" t="s">
        <v>36</v>
      </c>
      <c r="B93" s="14" t="s">
        <v>270</v>
      </c>
      <c r="C93" s="16">
        <v>0</v>
      </c>
      <c r="D93" s="16">
        <v>93720</v>
      </c>
      <c r="E93" s="16">
        <f>81000+29257+1407+59938+1160</f>
        <v>172762</v>
      </c>
      <c r="F93" s="16">
        <f>0+28107+1407+86940+1690</f>
        <v>118144</v>
      </c>
      <c r="G93" s="16">
        <f>0+28107+1407+44487+861</f>
        <v>74862</v>
      </c>
    </row>
    <row r="94" spans="1:7" ht="15.75" x14ac:dyDescent="0.25">
      <c r="A94" s="15" t="s">
        <v>226</v>
      </c>
      <c r="B94" s="14" t="s">
        <v>269</v>
      </c>
      <c r="C94" s="16">
        <v>0</v>
      </c>
      <c r="D94" s="16">
        <v>58016</v>
      </c>
      <c r="E94" s="16">
        <f>12365+1800+486+46124+1354+62313+21230</f>
        <v>145672</v>
      </c>
      <c r="F94" s="16">
        <f>2107+486+39781+1886+25259+16290</f>
        <v>85809</v>
      </c>
      <c r="G94" s="16">
        <f>0+486+37027+984+0+14920</f>
        <v>53417</v>
      </c>
    </row>
    <row r="95" spans="1:7" ht="15.75" x14ac:dyDescent="0.25">
      <c r="A95" s="15" t="s">
        <v>227</v>
      </c>
      <c r="B95" s="14" t="s">
        <v>271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</row>
    <row r="96" spans="1:7" ht="15.75" x14ac:dyDescent="0.25">
      <c r="A96" s="15">
        <v>36</v>
      </c>
      <c r="B96" s="14" t="s">
        <v>275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</row>
    <row r="97" spans="1:7" ht="15.75" x14ac:dyDescent="0.25">
      <c r="A97" s="15" t="s">
        <v>228</v>
      </c>
      <c r="B97" s="14" t="s">
        <v>272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</row>
    <row r="98" spans="1:7" ht="15.75" x14ac:dyDescent="0.25">
      <c r="A98" s="22">
        <v>4</v>
      </c>
      <c r="B98" s="23" t="s">
        <v>292</v>
      </c>
      <c r="C98" s="24">
        <f>C99</f>
        <v>0</v>
      </c>
      <c r="D98" s="24">
        <f t="shared" ref="D98:G98" si="67">D99</f>
        <v>7920</v>
      </c>
      <c r="E98" s="24">
        <f t="shared" si="67"/>
        <v>59938</v>
      </c>
      <c r="F98" s="24">
        <f t="shared" si="67"/>
        <v>0</v>
      </c>
      <c r="G98" s="24">
        <f t="shared" si="67"/>
        <v>0</v>
      </c>
    </row>
    <row r="99" spans="1:7" ht="15.75" x14ac:dyDescent="0.25">
      <c r="A99" s="15" t="s">
        <v>230</v>
      </c>
      <c r="B99" s="14" t="s">
        <v>273</v>
      </c>
      <c r="C99" s="29">
        <v>0</v>
      </c>
      <c r="D99" s="29">
        <v>7920</v>
      </c>
      <c r="E99" s="29">
        <f>58000+1938</f>
        <v>59938</v>
      </c>
      <c r="F99" s="29">
        <v>0</v>
      </c>
      <c r="G99" s="29">
        <v>0</v>
      </c>
    </row>
    <row r="100" spans="1:7" ht="15.75" x14ac:dyDescent="0.25">
      <c r="A100" s="35" t="s">
        <v>302</v>
      </c>
      <c r="B100" s="36" t="s">
        <v>303</v>
      </c>
      <c r="C100" s="37">
        <f>C101+C106+C112</f>
        <v>0</v>
      </c>
      <c r="D100" s="37">
        <f t="shared" ref="D100:G100" si="68">D101+D106+D112</f>
        <v>254518</v>
      </c>
      <c r="E100" s="37">
        <f t="shared" si="68"/>
        <v>142900</v>
      </c>
      <c r="F100" s="37">
        <f t="shared" si="68"/>
        <v>132900</v>
      </c>
      <c r="G100" s="37">
        <f t="shared" si="68"/>
        <v>132900</v>
      </c>
    </row>
    <row r="101" spans="1:7" ht="15.75" x14ac:dyDescent="0.25">
      <c r="A101" s="12">
        <v>12</v>
      </c>
      <c r="B101" s="13" t="s">
        <v>13</v>
      </c>
      <c r="C101" s="17">
        <f>C102+C104</f>
        <v>0</v>
      </c>
      <c r="D101" s="17">
        <f t="shared" ref="D101:G101" si="69">D102+D104</f>
        <v>6418</v>
      </c>
      <c r="E101" s="17">
        <f t="shared" si="69"/>
        <v>0</v>
      </c>
      <c r="F101" s="17">
        <f t="shared" si="69"/>
        <v>0</v>
      </c>
      <c r="G101" s="17">
        <f t="shared" si="69"/>
        <v>0</v>
      </c>
    </row>
    <row r="102" spans="1:7" ht="15.75" x14ac:dyDescent="0.25">
      <c r="A102" s="22">
        <v>3</v>
      </c>
      <c r="B102" s="23" t="s">
        <v>283</v>
      </c>
      <c r="C102" s="24">
        <f>C103</f>
        <v>0</v>
      </c>
      <c r="D102" s="24">
        <f t="shared" ref="D102:G102" si="70">D103</f>
        <v>6418</v>
      </c>
      <c r="E102" s="24">
        <f t="shared" si="70"/>
        <v>0</v>
      </c>
      <c r="F102" s="24">
        <f t="shared" si="70"/>
        <v>0</v>
      </c>
      <c r="G102" s="24">
        <f t="shared" si="70"/>
        <v>0</v>
      </c>
    </row>
    <row r="103" spans="1:7" ht="15.75" x14ac:dyDescent="0.25">
      <c r="A103" s="15" t="s">
        <v>226</v>
      </c>
      <c r="B103" s="14" t="s">
        <v>269</v>
      </c>
      <c r="C103" s="18">
        <v>0</v>
      </c>
      <c r="D103" s="18">
        <v>6418</v>
      </c>
      <c r="E103" s="18">
        <v>0</v>
      </c>
      <c r="F103" s="18">
        <v>0</v>
      </c>
      <c r="G103" s="18">
        <v>0</v>
      </c>
    </row>
    <row r="104" spans="1:7" ht="15.75" x14ac:dyDescent="0.25">
      <c r="A104" s="22">
        <v>4</v>
      </c>
      <c r="B104" s="23" t="s">
        <v>292</v>
      </c>
      <c r="C104" s="24">
        <f>C105</f>
        <v>0</v>
      </c>
      <c r="D104" s="24">
        <f t="shared" ref="D104:G104" si="71">D105</f>
        <v>0</v>
      </c>
      <c r="E104" s="24">
        <f t="shared" si="71"/>
        <v>0</v>
      </c>
      <c r="F104" s="24">
        <f t="shared" si="71"/>
        <v>0</v>
      </c>
      <c r="G104" s="24">
        <f t="shared" si="71"/>
        <v>0</v>
      </c>
    </row>
    <row r="105" spans="1:7" ht="15.75" x14ac:dyDescent="0.25">
      <c r="A105" s="15" t="s">
        <v>230</v>
      </c>
      <c r="B105" s="14" t="s">
        <v>273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</row>
    <row r="106" spans="1:7" ht="15.75" x14ac:dyDescent="0.25">
      <c r="A106" s="12">
        <v>563</v>
      </c>
      <c r="B106" s="13" t="s">
        <v>308</v>
      </c>
      <c r="C106" s="17">
        <f>C107+C110</f>
        <v>0</v>
      </c>
      <c r="D106" s="17">
        <f t="shared" ref="D106:G106" si="72">D107+D110</f>
        <v>36368</v>
      </c>
      <c r="E106" s="17">
        <f t="shared" si="72"/>
        <v>0</v>
      </c>
      <c r="F106" s="17">
        <f t="shared" si="72"/>
        <v>0</v>
      </c>
      <c r="G106" s="17">
        <f t="shared" si="72"/>
        <v>0</v>
      </c>
    </row>
    <row r="107" spans="1:7" ht="15.75" x14ac:dyDescent="0.25">
      <c r="A107" s="22">
        <v>3</v>
      </c>
      <c r="B107" s="23" t="s">
        <v>283</v>
      </c>
      <c r="C107" s="24">
        <f>C108+C109</f>
        <v>0</v>
      </c>
      <c r="D107" s="24">
        <f t="shared" ref="D107:G107" si="73">D108+D109</f>
        <v>36368</v>
      </c>
      <c r="E107" s="24">
        <f t="shared" si="73"/>
        <v>0</v>
      </c>
      <c r="F107" s="24">
        <f t="shared" si="73"/>
        <v>0</v>
      </c>
      <c r="G107" s="24">
        <f t="shared" si="73"/>
        <v>0</v>
      </c>
    </row>
    <row r="108" spans="1:7" ht="15.75" x14ac:dyDescent="0.25">
      <c r="A108" s="15" t="s">
        <v>36</v>
      </c>
      <c r="B108" s="14" t="s">
        <v>270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</row>
    <row r="109" spans="1:7" ht="15.75" x14ac:dyDescent="0.25">
      <c r="A109" s="15" t="s">
        <v>226</v>
      </c>
      <c r="B109" s="14" t="s">
        <v>269</v>
      </c>
      <c r="C109" s="19">
        <v>0</v>
      </c>
      <c r="D109" s="19">
        <v>36368</v>
      </c>
      <c r="E109" s="19">
        <v>0</v>
      </c>
      <c r="F109" s="19">
        <v>0</v>
      </c>
      <c r="G109" s="19">
        <v>0</v>
      </c>
    </row>
    <row r="110" spans="1:7" ht="15.75" x14ac:dyDescent="0.25">
      <c r="A110" s="22">
        <v>4</v>
      </c>
      <c r="B110" s="23" t="s">
        <v>292</v>
      </c>
      <c r="C110" s="24">
        <f>C111</f>
        <v>0</v>
      </c>
      <c r="D110" s="24">
        <f t="shared" ref="D110:G110" si="74">D111</f>
        <v>0</v>
      </c>
      <c r="E110" s="24">
        <f t="shared" si="74"/>
        <v>0</v>
      </c>
      <c r="F110" s="24">
        <f t="shared" si="74"/>
        <v>0</v>
      </c>
      <c r="G110" s="24">
        <f t="shared" si="74"/>
        <v>0</v>
      </c>
    </row>
    <row r="111" spans="1:7" ht="15.75" x14ac:dyDescent="0.25">
      <c r="A111" s="15" t="s">
        <v>230</v>
      </c>
      <c r="B111" s="14" t="s">
        <v>273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 ht="15.75" x14ac:dyDescent="0.25">
      <c r="A112" s="12">
        <v>581</v>
      </c>
      <c r="B112" s="13" t="s">
        <v>85</v>
      </c>
      <c r="C112" s="17">
        <f>C113+C116</f>
        <v>0</v>
      </c>
      <c r="D112" s="17">
        <f t="shared" ref="D112:G112" si="75">D113+D116</f>
        <v>211732</v>
      </c>
      <c r="E112" s="17">
        <f t="shared" si="75"/>
        <v>142900</v>
      </c>
      <c r="F112" s="17">
        <f t="shared" si="75"/>
        <v>132900</v>
      </c>
      <c r="G112" s="17">
        <f t="shared" si="75"/>
        <v>132900</v>
      </c>
    </row>
    <row r="113" spans="1:7" ht="15.75" x14ac:dyDescent="0.25">
      <c r="A113" s="22">
        <v>3</v>
      </c>
      <c r="B113" s="23" t="s">
        <v>283</v>
      </c>
      <c r="C113" s="24">
        <f>C114+C115</f>
        <v>0</v>
      </c>
      <c r="D113" s="24">
        <f t="shared" ref="D113:G113" si="76">D114+D115</f>
        <v>100828</v>
      </c>
      <c r="E113" s="24">
        <f t="shared" si="76"/>
        <v>52900</v>
      </c>
      <c r="F113" s="24">
        <f t="shared" si="76"/>
        <v>50900</v>
      </c>
      <c r="G113" s="24">
        <f t="shared" si="76"/>
        <v>45234</v>
      </c>
    </row>
    <row r="114" spans="1:7" ht="15.75" x14ac:dyDescent="0.25">
      <c r="A114" s="15" t="s">
        <v>226</v>
      </c>
      <c r="B114" s="14" t="s">
        <v>269</v>
      </c>
      <c r="C114" s="18">
        <v>0</v>
      </c>
      <c r="D114" s="18">
        <v>100828</v>
      </c>
      <c r="E114" s="18">
        <v>47591</v>
      </c>
      <c r="F114" s="18">
        <v>45591</v>
      </c>
      <c r="G114" s="18">
        <v>42580</v>
      </c>
    </row>
    <row r="115" spans="1:7" ht="15.75" x14ac:dyDescent="0.25">
      <c r="A115" s="15" t="s">
        <v>228</v>
      </c>
      <c r="B115" s="14" t="s">
        <v>272</v>
      </c>
      <c r="C115" s="19">
        <v>0</v>
      </c>
      <c r="D115" s="19">
        <v>0</v>
      </c>
      <c r="E115" s="19">
        <v>5309</v>
      </c>
      <c r="F115" s="19">
        <v>5309</v>
      </c>
      <c r="G115" s="19">
        <v>2654</v>
      </c>
    </row>
    <row r="116" spans="1:7" ht="15.75" x14ac:dyDescent="0.25">
      <c r="A116" s="22">
        <v>4</v>
      </c>
      <c r="B116" s="23" t="s">
        <v>292</v>
      </c>
      <c r="C116" s="24">
        <f>C117</f>
        <v>0</v>
      </c>
      <c r="D116" s="24">
        <f t="shared" ref="D116:G116" si="77">D117</f>
        <v>110904</v>
      </c>
      <c r="E116" s="24">
        <f t="shared" si="77"/>
        <v>90000</v>
      </c>
      <c r="F116" s="24">
        <f t="shared" si="77"/>
        <v>82000</v>
      </c>
      <c r="G116" s="24">
        <f t="shared" si="77"/>
        <v>87666</v>
      </c>
    </row>
    <row r="117" spans="1:7" ht="15.75" x14ac:dyDescent="0.25">
      <c r="A117" s="15" t="s">
        <v>230</v>
      </c>
      <c r="B117" s="14" t="s">
        <v>273</v>
      </c>
      <c r="C117" s="16">
        <v>0</v>
      </c>
      <c r="D117" s="16">
        <v>110904</v>
      </c>
      <c r="E117" s="16">
        <v>90000</v>
      </c>
      <c r="F117" s="16">
        <v>82000</v>
      </c>
      <c r="G117" s="16">
        <v>87666</v>
      </c>
    </row>
    <row r="118" spans="1:7" ht="15.75" x14ac:dyDescent="0.25">
      <c r="A118" s="35" t="s">
        <v>304</v>
      </c>
      <c r="B118" s="36" t="s">
        <v>305</v>
      </c>
      <c r="C118" s="37">
        <f>C119</f>
        <v>0</v>
      </c>
      <c r="D118" s="37">
        <f t="shared" ref="D118:G118" si="78">D119</f>
        <v>7500</v>
      </c>
      <c r="E118" s="37">
        <f t="shared" si="78"/>
        <v>7150</v>
      </c>
      <c r="F118" s="37">
        <f t="shared" si="78"/>
        <v>7150</v>
      </c>
      <c r="G118" s="37">
        <f t="shared" si="78"/>
        <v>7150</v>
      </c>
    </row>
    <row r="119" spans="1:7" ht="15.75" x14ac:dyDescent="0.25">
      <c r="A119" s="12">
        <v>31</v>
      </c>
      <c r="B119" s="13" t="s">
        <v>37</v>
      </c>
      <c r="C119" s="17">
        <f>C120+C125</f>
        <v>0</v>
      </c>
      <c r="D119" s="17">
        <f t="shared" ref="D119:G119" si="79">D120+D125</f>
        <v>7500</v>
      </c>
      <c r="E119" s="17">
        <f t="shared" si="79"/>
        <v>7150</v>
      </c>
      <c r="F119" s="17">
        <f t="shared" si="79"/>
        <v>7150</v>
      </c>
      <c r="G119" s="17">
        <f t="shared" si="79"/>
        <v>7150</v>
      </c>
    </row>
    <row r="120" spans="1:7" ht="15.75" x14ac:dyDescent="0.25">
      <c r="A120" s="22">
        <v>3</v>
      </c>
      <c r="B120" s="23" t="s">
        <v>283</v>
      </c>
      <c r="C120" s="24">
        <f>C121+C122+C123+C124</f>
        <v>0</v>
      </c>
      <c r="D120" s="24">
        <f t="shared" ref="D120:G120" si="80">D121+D122+D123+D124</f>
        <v>7500</v>
      </c>
      <c r="E120" s="24">
        <f t="shared" si="80"/>
        <v>7150</v>
      </c>
      <c r="F120" s="24">
        <f t="shared" si="80"/>
        <v>7150</v>
      </c>
      <c r="G120" s="24">
        <f t="shared" si="80"/>
        <v>7150</v>
      </c>
    </row>
    <row r="121" spans="1:7" ht="15.75" x14ac:dyDescent="0.25">
      <c r="A121" s="15" t="s">
        <v>36</v>
      </c>
      <c r="B121" s="14" t="s">
        <v>270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 ht="15.75" x14ac:dyDescent="0.25">
      <c r="A122" s="15" t="s">
        <v>226</v>
      </c>
      <c r="B122" s="14" t="s">
        <v>269</v>
      </c>
      <c r="C122" s="16">
        <v>0</v>
      </c>
      <c r="D122" s="16">
        <v>7500</v>
      </c>
      <c r="E122" s="16">
        <v>7150</v>
      </c>
      <c r="F122" s="16">
        <v>7150</v>
      </c>
      <c r="G122" s="16">
        <v>7150</v>
      </c>
    </row>
    <row r="123" spans="1:7" ht="15.75" x14ac:dyDescent="0.25">
      <c r="A123" s="15" t="s">
        <v>227</v>
      </c>
      <c r="B123" s="14" t="s">
        <v>271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</row>
    <row r="124" spans="1:7" ht="15.75" x14ac:dyDescent="0.25">
      <c r="A124" s="15" t="s">
        <v>231</v>
      </c>
      <c r="B124" s="14" t="s">
        <v>276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</row>
    <row r="125" spans="1:7" ht="15.75" x14ac:dyDescent="0.25">
      <c r="A125" s="22">
        <v>4</v>
      </c>
      <c r="B125" s="23" t="s">
        <v>292</v>
      </c>
      <c r="C125" s="24">
        <f>C126+C127</f>
        <v>0</v>
      </c>
      <c r="D125" s="24">
        <f t="shared" ref="D125:G125" si="81">D126+D127</f>
        <v>0</v>
      </c>
      <c r="E125" s="24">
        <f t="shared" si="81"/>
        <v>0</v>
      </c>
      <c r="F125" s="24">
        <f t="shared" si="81"/>
        <v>0</v>
      </c>
      <c r="G125" s="24">
        <f t="shared" si="81"/>
        <v>0</v>
      </c>
    </row>
    <row r="126" spans="1:7" ht="15.75" x14ac:dyDescent="0.25">
      <c r="A126" s="15" t="s">
        <v>230</v>
      </c>
      <c r="B126" s="14" t="s">
        <v>273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</row>
    <row r="127" spans="1:7" ht="15.75" x14ac:dyDescent="0.25">
      <c r="A127" s="15">
        <v>45</v>
      </c>
      <c r="B127" s="28" t="s">
        <v>274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</row>
  </sheetData>
  <mergeCells count="4">
    <mergeCell ref="I7:T7"/>
    <mergeCell ref="I20:Q20"/>
    <mergeCell ref="I33:Q33"/>
    <mergeCell ref="I46:Q46"/>
  </mergeCells>
  <pageMargins left="0.31496062992125984" right="0.31496062992125984" top="0.74803149606299213" bottom="0.74803149606299213" header="0.31496062992125984" footer="0.31496062992125984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0"/>
  <sheetViews>
    <sheetView zoomScale="80" zoomScaleNormal="80" workbookViewId="0">
      <pane xSplit="6" ySplit="5" topLeftCell="G48" activePane="bottomRight" state="frozen"/>
      <selection pane="topRight" activeCell="G1" sqref="G1"/>
      <selection pane="bottomLeft" activeCell="A6" sqref="A6"/>
      <selection pane="bottomRight" activeCell="H5" sqref="H5:J5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40" t="s">
        <v>236</v>
      </c>
      <c r="C3" s="41"/>
      <c r="D3" s="41"/>
      <c r="E3" s="41"/>
      <c r="F3" s="41"/>
      <c r="G3" s="41"/>
      <c r="H3" s="41"/>
      <c r="I3" s="41"/>
      <c r="J3" s="42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289</v>
      </c>
      <c r="I5" s="4" t="s">
        <v>290</v>
      </c>
      <c r="J5" s="4" t="s">
        <v>291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226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226</v>
      </c>
      <c r="H1897" s="1"/>
      <c r="I1897" s="1"/>
      <c r="J1897" s="1"/>
    </row>
    <row r="1898" spans="1:10" x14ac:dyDescent="0.25">
      <c r="G1898" s="3" t="s">
        <v>227</v>
      </c>
      <c r="H1898" s="1"/>
      <c r="I1898" s="1"/>
      <c r="J1898" s="1"/>
    </row>
    <row r="1899" spans="1:10" x14ac:dyDescent="0.25">
      <c r="G1899" s="3" t="s">
        <v>230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226</v>
      </c>
      <c r="H1901" s="1"/>
      <c r="I1901" s="1"/>
      <c r="J1901" s="1"/>
    </row>
    <row r="1902" spans="1:10" x14ac:dyDescent="0.25">
      <c r="G1902" s="3" t="s">
        <v>230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x14ac:dyDescent="0.25">
      <c r="G1904" s="3" t="s">
        <v>230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226</v>
      </c>
      <c r="H1906" s="1"/>
      <c r="I1906" s="1"/>
      <c r="J1906" s="1"/>
    </row>
    <row r="1907" spans="1:10" x14ac:dyDescent="0.25">
      <c r="G1907" s="3" t="s">
        <v>230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226</v>
      </c>
      <c r="H1909" s="1"/>
      <c r="I1909" s="1"/>
      <c r="J1909" s="1"/>
    </row>
    <row r="1910" spans="1:10" x14ac:dyDescent="0.25">
      <c r="G1910" s="3" t="s">
        <v>227</v>
      </c>
      <c r="H1910" s="1"/>
      <c r="I1910" s="1"/>
      <c r="J1910" s="1"/>
    </row>
    <row r="1911" spans="1:10" x14ac:dyDescent="0.25">
      <c r="G1911" s="3" t="s">
        <v>228</v>
      </c>
      <c r="H1911" s="1"/>
      <c r="I1911" s="1"/>
      <c r="J1911" s="1"/>
    </row>
    <row r="1912" spans="1:10" x14ac:dyDescent="0.25">
      <c r="G1912" s="3" t="s">
        <v>230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226</v>
      </c>
      <c r="H1914" s="1"/>
      <c r="I1914" s="1"/>
      <c r="J1914" s="1"/>
    </row>
    <row r="1915" spans="1:10" x14ac:dyDescent="0.25">
      <c r="G1915" s="3" t="s">
        <v>227</v>
      </c>
      <c r="H1915" s="1"/>
      <c r="I1915" s="1"/>
      <c r="J1915" s="1"/>
    </row>
    <row r="1916" spans="1:10" x14ac:dyDescent="0.25">
      <c r="G1916" s="3" t="s">
        <v>230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226</v>
      </c>
      <c r="H1919" s="1"/>
      <c r="I1919" s="1"/>
      <c r="J1919" s="1"/>
    </row>
    <row r="1920" spans="1:10" x14ac:dyDescent="0.25">
      <c r="G1920" s="3" t="s">
        <v>231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226</v>
      </c>
      <c r="H1922" s="1"/>
      <c r="I1922" s="1"/>
      <c r="J1922" s="1"/>
    </row>
    <row r="1923" spans="3:10" x14ac:dyDescent="0.25">
      <c r="G1923" s="3" t="s">
        <v>227</v>
      </c>
      <c r="H1923" s="1"/>
      <c r="I1923" s="1"/>
      <c r="J1923" s="1"/>
    </row>
    <row r="1924" spans="3:10" x14ac:dyDescent="0.25">
      <c r="G1924" s="3" t="s">
        <v>228</v>
      </c>
      <c r="H1924" s="1"/>
      <c r="I1924" s="1"/>
      <c r="J1924" s="1"/>
    </row>
    <row r="1925" spans="3:10" x14ac:dyDescent="0.25">
      <c r="G1925" s="3" t="s">
        <v>230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226</v>
      </c>
      <c r="H1927" s="1"/>
      <c r="I1927" s="1"/>
      <c r="J1927" s="1"/>
    </row>
    <row r="1928" spans="3:10" x14ac:dyDescent="0.25">
      <c r="G1928" s="3" t="s">
        <v>233</v>
      </c>
      <c r="H1928" s="1"/>
      <c r="I1928" s="1"/>
      <c r="J1928" s="1"/>
    </row>
    <row r="1929" spans="3:10" x14ac:dyDescent="0.25">
      <c r="G1929" s="3" t="s">
        <v>230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226</v>
      </c>
      <c r="H1931" s="1"/>
      <c r="I1931" s="1"/>
      <c r="J1931" s="1"/>
    </row>
    <row r="1932" spans="3:10" x14ac:dyDescent="0.25">
      <c r="G1932" s="3" t="s">
        <v>233</v>
      </c>
      <c r="H1932" s="1"/>
      <c r="I1932" s="1"/>
      <c r="J1932" s="1"/>
    </row>
    <row r="1933" spans="3:10" x14ac:dyDescent="0.25">
      <c r="G1933" s="3" t="s">
        <v>228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226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226</v>
      </c>
      <c r="H1938" s="1"/>
      <c r="I1938" s="1"/>
      <c r="J1938" s="1"/>
    </row>
    <row r="1939" spans="1:10" x14ac:dyDescent="0.25">
      <c r="G1939" s="3" t="s">
        <v>227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G1942" s="3" t="s">
        <v>228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230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G1951" s="3" t="s">
        <v>227</v>
      </c>
      <c r="H1951" s="1"/>
      <c r="I1951" s="1"/>
      <c r="J1951" s="1"/>
    </row>
    <row r="1952" spans="1:10" x14ac:dyDescent="0.25">
      <c r="G1952" s="3" t="s">
        <v>228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233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226</v>
      </c>
      <c r="H1960" s="1"/>
      <c r="I1960" s="1"/>
      <c r="J1960" s="1"/>
    </row>
    <row r="1961" spans="3:10" x14ac:dyDescent="0.25">
      <c r="G1961" s="3" t="s">
        <v>227</v>
      </c>
      <c r="H1961" s="1"/>
      <c r="I1961" s="1"/>
      <c r="J1961" s="1"/>
    </row>
    <row r="1962" spans="3:10" x14ac:dyDescent="0.25">
      <c r="G1962" s="3" t="s">
        <v>230</v>
      </c>
      <c r="H1962" s="1"/>
      <c r="I1962" s="1"/>
      <c r="J1962" s="1"/>
    </row>
    <row r="1963" spans="3:10" x14ac:dyDescent="0.25">
      <c r="G1963" s="3" t="s">
        <v>234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226</v>
      </c>
      <c r="H1973" s="1"/>
      <c r="I1973" s="1"/>
      <c r="J1973" s="1"/>
    </row>
    <row r="1974" spans="1:10" x14ac:dyDescent="0.25">
      <c r="G1974" s="3" t="s">
        <v>227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G1977" s="3" t="s">
        <v>227</v>
      </c>
      <c r="H1977" s="1"/>
      <c r="I1977" s="1"/>
      <c r="J1977" s="1"/>
    </row>
    <row r="1978" spans="1:10" x14ac:dyDescent="0.25">
      <c r="G1978" s="3" t="s">
        <v>233</v>
      </c>
      <c r="H1978" s="1"/>
      <c r="I1978" s="1"/>
      <c r="J1978" s="1"/>
    </row>
    <row r="1979" spans="1:10" x14ac:dyDescent="0.25">
      <c r="G1979" s="3" t="s">
        <v>228</v>
      </c>
      <c r="H1979" s="1"/>
      <c r="I1979" s="1"/>
      <c r="J1979" s="1"/>
    </row>
    <row r="1980" spans="1:10" x14ac:dyDescent="0.25">
      <c r="G1980" s="3" t="s">
        <v>229</v>
      </c>
      <c r="H1980" s="1"/>
      <c r="I1980" s="1"/>
      <c r="J1980" s="1"/>
    </row>
    <row r="1981" spans="1:10" x14ac:dyDescent="0.25">
      <c r="G1981" s="3" t="s">
        <v>230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226</v>
      </c>
      <c r="H1983" s="1"/>
      <c r="I1983" s="1"/>
      <c r="J1983" s="1"/>
    </row>
    <row r="1984" spans="1:10" x14ac:dyDescent="0.25">
      <c r="G1984" s="3" t="s">
        <v>235</v>
      </c>
      <c r="H1984" s="1"/>
      <c r="I1984" s="1"/>
      <c r="J1984" s="1"/>
    </row>
    <row r="1985" spans="3:10" x14ac:dyDescent="0.25">
      <c r="G1985" s="3" t="s">
        <v>233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227</v>
      </c>
      <c r="H1989" s="1"/>
      <c r="I1989" s="1"/>
      <c r="J1989" s="1"/>
    </row>
    <row r="1990" spans="3:10" x14ac:dyDescent="0.25">
      <c r="G1990" s="3" t="s">
        <v>228</v>
      </c>
      <c r="H1990" s="1"/>
      <c r="I1990" s="1"/>
      <c r="J1990" s="1"/>
    </row>
    <row r="1991" spans="3:10" x14ac:dyDescent="0.25">
      <c r="G1991" s="3" t="s">
        <v>231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226</v>
      </c>
      <c r="H1996" s="1"/>
      <c r="I1996" s="1"/>
      <c r="J1996" s="1"/>
    </row>
    <row r="1997" spans="3:10" x14ac:dyDescent="0.25">
      <c r="G1997" s="3" t="s">
        <v>227</v>
      </c>
      <c r="H1997" s="1"/>
      <c r="I1997" s="1"/>
      <c r="J1997" s="1"/>
    </row>
    <row r="1998" spans="3:10" x14ac:dyDescent="0.25">
      <c r="G1998" s="3" t="s">
        <v>228</v>
      </c>
      <c r="H1998" s="1"/>
      <c r="I1998" s="1"/>
      <c r="J1998" s="1"/>
    </row>
    <row r="1999" spans="3:10" x14ac:dyDescent="0.25">
      <c r="G1999" s="3" t="s">
        <v>230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226</v>
      </c>
      <c r="H2001" s="1"/>
      <c r="I2001" s="1"/>
      <c r="J2001" s="1"/>
    </row>
    <row r="2002" spans="1:10" x14ac:dyDescent="0.25">
      <c r="G2002" s="3" t="s">
        <v>227</v>
      </c>
      <c r="H2002" s="1"/>
      <c r="I2002" s="1"/>
      <c r="J2002" s="1"/>
    </row>
    <row r="2003" spans="1:10" x14ac:dyDescent="0.25">
      <c r="G2003" s="3" t="s">
        <v>233</v>
      </c>
      <c r="H2003" s="1"/>
      <c r="I2003" s="1"/>
      <c r="J2003" s="1"/>
    </row>
    <row r="2004" spans="1:10" x14ac:dyDescent="0.25">
      <c r="G2004" s="3" t="s">
        <v>228</v>
      </c>
      <c r="H2004" s="1"/>
      <c r="I2004" s="1"/>
      <c r="J2004" s="1"/>
    </row>
    <row r="2005" spans="1:10" x14ac:dyDescent="0.25">
      <c r="G2005" s="3" t="s">
        <v>229</v>
      </c>
      <c r="H2005" s="1"/>
      <c r="I2005" s="1"/>
      <c r="J2005" s="1"/>
    </row>
    <row r="2006" spans="1:10" x14ac:dyDescent="0.25">
      <c r="G2006" s="3" t="s">
        <v>230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226</v>
      </c>
      <c r="H2008" s="1"/>
      <c r="I2008" s="1"/>
      <c r="J2008" s="1"/>
    </row>
    <row r="2009" spans="1:10" x14ac:dyDescent="0.25">
      <c r="G2009" s="3" t="s">
        <v>227</v>
      </c>
      <c r="H2009" s="1"/>
      <c r="I2009" s="1"/>
      <c r="J2009" s="1"/>
    </row>
    <row r="2010" spans="1:10" x14ac:dyDescent="0.25">
      <c r="G2010" s="3" t="s">
        <v>228</v>
      </c>
      <c r="H2010" s="1"/>
      <c r="I2010" s="1"/>
      <c r="J2010" s="1"/>
    </row>
    <row r="2011" spans="1:10" x14ac:dyDescent="0.25">
      <c r="G2011" s="3" t="s">
        <v>230</v>
      </c>
      <c r="H2011" s="1"/>
      <c r="I2011" s="1"/>
      <c r="J2011" s="1"/>
    </row>
    <row r="2012" spans="1:10" x14ac:dyDescent="0.25">
      <c r="G2012" s="3" t="s">
        <v>234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226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x14ac:dyDescent="0.25">
      <c r="G2017" s="3" t="s">
        <v>226</v>
      </c>
      <c r="H2017" s="1"/>
      <c r="I2017" s="1"/>
      <c r="J2017" s="1"/>
    </row>
    <row r="2018" spans="3:10" x14ac:dyDescent="0.25">
      <c r="G2018" s="3" t="s">
        <v>231</v>
      </c>
      <c r="H2018" s="1"/>
      <c r="I2018" s="1"/>
      <c r="J2018" s="1"/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x14ac:dyDescent="0.25">
      <c r="G2023" s="3" t="s">
        <v>226</v>
      </c>
      <c r="H2023" s="1"/>
      <c r="I2023" s="1"/>
      <c r="J2023" s="1"/>
    </row>
    <row r="2024" spans="3:10" x14ac:dyDescent="0.25">
      <c r="G2024" s="3" t="s">
        <v>227</v>
      </c>
      <c r="H2024" s="1"/>
      <c r="I2024" s="1"/>
      <c r="J2024" s="1"/>
    </row>
    <row r="2025" spans="3:10" x14ac:dyDescent="0.25">
      <c r="G2025" s="3" t="s">
        <v>228</v>
      </c>
      <c r="H2025" s="1"/>
      <c r="I2025" s="1"/>
      <c r="J2025" s="1"/>
    </row>
    <row r="2026" spans="3:10" x14ac:dyDescent="0.25">
      <c r="G2026" s="3" t="s">
        <v>229</v>
      </c>
      <c r="H2026" s="1"/>
      <c r="I2026" s="1"/>
      <c r="J2026" s="1"/>
    </row>
    <row r="2027" spans="3:10" x14ac:dyDescent="0.25">
      <c r="G2027" s="3" t="s">
        <v>230</v>
      </c>
      <c r="H2027" s="1"/>
      <c r="I2027" s="1"/>
      <c r="J2027" s="1"/>
    </row>
    <row r="2028" spans="3:10" x14ac:dyDescent="0.25">
      <c r="G2028" s="3" t="s">
        <v>28</v>
      </c>
      <c r="H2028" s="1"/>
      <c r="I2028" s="1"/>
      <c r="J2028" s="1"/>
    </row>
    <row r="2029" spans="3:10" x14ac:dyDescent="0.25">
      <c r="G2029" s="3" t="s">
        <v>232</v>
      </c>
      <c r="H2029" s="1"/>
      <c r="I2029" s="1"/>
      <c r="J2029" s="1"/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x14ac:dyDescent="0.25">
      <c r="G2031" s="3" t="s">
        <v>226</v>
      </c>
      <c r="H2031" s="1"/>
      <c r="I2031" s="1"/>
      <c r="J2031" s="1"/>
    </row>
    <row r="2032" spans="3:10" x14ac:dyDescent="0.25">
      <c r="G2032" s="3" t="s">
        <v>233</v>
      </c>
      <c r="H2032" s="1"/>
      <c r="I2032" s="1"/>
      <c r="J2032" s="1"/>
    </row>
    <row r="2033" spans="3:10" x14ac:dyDescent="0.25">
      <c r="G2033" s="3" t="s">
        <v>228</v>
      </c>
      <c r="H2033" s="1"/>
      <c r="I2033" s="1"/>
      <c r="J2033" s="1"/>
    </row>
    <row r="2034" spans="3:10" x14ac:dyDescent="0.25">
      <c r="G2034" s="3" t="s">
        <v>230</v>
      </c>
      <c r="H2034" s="1"/>
      <c r="I2034" s="1"/>
      <c r="J2034" s="1"/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x14ac:dyDescent="0.25">
      <c r="G2036" s="3" t="s">
        <v>226</v>
      </c>
      <c r="H2036" s="1"/>
      <c r="I2036" s="1"/>
      <c r="J2036" s="1"/>
    </row>
    <row r="2037" spans="3:10" x14ac:dyDescent="0.25">
      <c r="G2037" s="3" t="s">
        <v>227</v>
      </c>
      <c r="H2037" s="1"/>
      <c r="I2037" s="1"/>
      <c r="J2037" s="1"/>
    </row>
    <row r="2038" spans="3:10" x14ac:dyDescent="0.25">
      <c r="G2038" s="3" t="s">
        <v>231</v>
      </c>
      <c r="H2038" s="1"/>
      <c r="I2038" s="1"/>
      <c r="J2038" s="1"/>
    </row>
    <row r="2039" spans="3:10" x14ac:dyDescent="0.25">
      <c r="G2039" s="3" t="s">
        <v>229</v>
      </c>
      <c r="H2039" s="1"/>
      <c r="I2039" s="1"/>
      <c r="J2039" s="1"/>
    </row>
    <row r="2040" spans="3:10" x14ac:dyDescent="0.25">
      <c r="G2040" s="3" t="s">
        <v>230</v>
      </c>
      <c r="H2040" s="1"/>
      <c r="I2040" s="1"/>
      <c r="J2040" s="1"/>
    </row>
    <row r="2041" spans="3:10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x14ac:dyDescent="0.25">
      <c r="G2042" s="3" t="s">
        <v>226</v>
      </c>
      <c r="H2042" s="1"/>
      <c r="I2042" s="1"/>
      <c r="J2042" s="1"/>
    </row>
    <row r="2043" spans="3:10" x14ac:dyDescent="0.25">
      <c r="G2043" s="3" t="s">
        <v>227</v>
      </c>
      <c r="H2043" s="1"/>
      <c r="I2043" s="1"/>
      <c r="J2043" s="1"/>
    </row>
    <row r="2044" spans="3:10" x14ac:dyDescent="0.25">
      <c r="G2044" s="3" t="s">
        <v>228</v>
      </c>
      <c r="H2044" s="1"/>
      <c r="I2044" s="1"/>
      <c r="J2044" s="1"/>
    </row>
    <row r="2045" spans="3:10" x14ac:dyDescent="0.25">
      <c r="G2045" s="3" t="s">
        <v>231</v>
      </c>
      <c r="H2045" s="1"/>
      <c r="I2045" s="1"/>
      <c r="J2045" s="1"/>
    </row>
    <row r="2046" spans="3:10" x14ac:dyDescent="0.25">
      <c r="G2046" s="3" t="s">
        <v>230</v>
      </c>
      <c r="H2046" s="1"/>
      <c r="I2046" s="1"/>
      <c r="J2046" s="1"/>
    </row>
    <row r="2047" spans="3:10" x14ac:dyDescent="0.25">
      <c r="G2047" s="3" t="s">
        <v>232</v>
      </c>
      <c r="H2047" s="1"/>
      <c r="I2047" s="1"/>
      <c r="J2047" s="1"/>
    </row>
    <row r="2048" spans="3:10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x14ac:dyDescent="0.25">
      <c r="G2049" s="3" t="s">
        <v>226</v>
      </c>
      <c r="H2049" s="1"/>
      <c r="I2049" s="1"/>
      <c r="J2049" s="1"/>
    </row>
    <row r="2050" spans="1:10" x14ac:dyDescent="0.25">
      <c r="G2050" s="3" t="s">
        <v>228</v>
      </c>
      <c r="H2050" s="1"/>
      <c r="I2050" s="1"/>
      <c r="J2050" s="1"/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x14ac:dyDescent="0.25">
      <c r="G2053" s="3" t="s">
        <v>230</v>
      </c>
      <c r="H2053" s="1"/>
      <c r="I2053" s="1"/>
      <c r="J2053" s="1"/>
    </row>
    <row r="2054" spans="1:10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x14ac:dyDescent="0.25">
      <c r="G2055" s="3" t="s">
        <v>226</v>
      </c>
      <c r="H2055" s="1"/>
      <c r="I2055" s="1"/>
      <c r="J2055" s="1"/>
    </row>
    <row r="2056" spans="1:10" x14ac:dyDescent="0.25">
      <c r="G2056" s="3" t="s">
        <v>235</v>
      </c>
      <c r="H2056" s="1"/>
      <c r="I2056" s="1"/>
      <c r="J2056" s="1"/>
    </row>
    <row r="2057" spans="1:10" x14ac:dyDescent="0.25">
      <c r="G2057" s="3" t="s">
        <v>233</v>
      </c>
      <c r="H2057" s="1"/>
      <c r="I2057" s="1"/>
      <c r="J2057" s="1"/>
    </row>
    <row r="2058" spans="1:10" x14ac:dyDescent="0.25">
      <c r="G2058" s="3" t="s">
        <v>228</v>
      </c>
      <c r="H2058" s="1"/>
      <c r="I2058" s="1"/>
      <c r="J2058" s="1"/>
    </row>
    <row r="2059" spans="1:10" x14ac:dyDescent="0.25">
      <c r="G2059" s="3" t="s">
        <v>230</v>
      </c>
      <c r="H2059" s="1"/>
      <c r="I2059" s="1"/>
      <c r="J2059" s="1"/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226</v>
      </c>
      <c r="H2061" s="1"/>
      <c r="I2061" s="1"/>
      <c r="J2061" s="1"/>
    </row>
    <row r="2062" spans="1:10" x14ac:dyDescent="0.25">
      <c r="G2062" s="3" t="s">
        <v>231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226</v>
      </c>
      <c r="H2065" s="1"/>
      <c r="I2065" s="1"/>
      <c r="J2065" s="1"/>
    </row>
    <row r="2066" spans="3:10" x14ac:dyDescent="0.25">
      <c r="G2066" s="3" t="s">
        <v>227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226</v>
      </c>
      <c r="H2068" s="1"/>
      <c r="I2068" s="1"/>
      <c r="J2068" s="1"/>
    </row>
    <row r="2069" spans="3:10" x14ac:dyDescent="0.25">
      <c r="G2069" s="3" t="s">
        <v>227</v>
      </c>
      <c r="H2069" s="1"/>
      <c r="I2069" s="1"/>
      <c r="J2069" s="1"/>
    </row>
    <row r="2070" spans="3:10" x14ac:dyDescent="0.25">
      <c r="G2070" s="3" t="s">
        <v>233</v>
      </c>
      <c r="H2070" s="1"/>
      <c r="I2070" s="1"/>
      <c r="J2070" s="1"/>
    </row>
    <row r="2071" spans="3:10" x14ac:dyDescent="0.25">
      <c r="G2071" s="3" t="s">
        <v>229</v>
      </c>
      <c r="H2071" s="1"/>
      <c r="I2071" s="1"/>
      <c r="J2071" s="1"/>
    </row>
    <row r="2072" spans="3:10" x14ac:dyDescent="0.25">
      <c r="G2072" s="3" t="s">
        <v>230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226</v>
      </c>
      <c r="H2074" s="1"/>
      <c r="I2074" s="1"/>
      <c r="J2074" s="1"/>
    </row>
    <row r="2075" spans="3:10" x14ac:dyDescent="0.25">
      <c r="G2075" s="3" t="s">
        <v>233</v>
      </c>
      <c r="H2075" s="1"/>
      <c r="I2075" s="1"/>
      <c r="J2075" s="1"/>
    </row>
    <row r="2076" spans="3:10" x14ac:dyDescent="0.25">
      <c r="G2076" s="3" t="s">
        <v>229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226</v>
      </c>
      <c r="H2078" s="1"/>
      <c r="I2078" s="1"/>
      <c r="J2078" s="1"/>
    </row>
    <row r="2079" spans="3:10" x14ac:dyDescent="0.25">
      <c r="G2079" s="3" t="s">
        <v>227</v>
      </c>
      <c r="H2079" s="1"/>
      <c r="I2079" s="1"/>
      <c r="J2079" s="1"/>
    </row>
    <row r="2080" spans="3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226</v>
      </c>
      <c r="H2085" s="1"/>
      <c r="I2085" s="1"/>
      <c r="J2085" s="1"/>
    </row>
    <row r="2086" spans="3:10" x14ac:dyDescent="0.25">
      <c r="G2086" s="3" t="s">
        <v>227</v>
      </c>
      <c r="H2086" s="1"/>
      <c r="I2086" s="1"/>
      <c r="J2086" s="1"/>
    </row>
    <row r="2087" spans="3:10" x14ac:dyDescent="0.25">
      <c r="G2087" s="3" t="s">
        <v>233</v>
      </c>
      <c r="H2087" s="1"/>
      <c r="I2087" s="1"/>
      <c r="J2087" s="1"/>
    </row>
    <row r="2088" spans="3:10" x14ac:dyDescent="0.25">
      <c r="G2088" s="3" t="s">
        <v>228</v>
      </c>
      <c r="H2088" s="1"/>
      <c r="I2088" s="1"/>
      <c r="J2088" s="1"/>
    </row>
    <row r="2089" spans="3:10" x14ac:dyDescent="0.25">
      <c r="G2089" s="3" t="s">
        <v>231</v>
      </c>
      <c r="H2089" s="1"/>
      <c r="I2089" s="1"/>
      <c r="J2089" s="1"/>
    </row>
    <row r="2090" spans="3:10" x14ac:dyDescent="0.25">
      <c r="G2090" s="3" t="s">
        <v>229</v>
      </c>
      <c r="H2090" s="1"/>
      <c r="I2090" s="1"/>
      <c r="J2090" s="1"/>
    </row>
    <row r="2091" spans="3:10" x14ac:dyDescent="0.25">
      <c r="G2091" s="3" t="s">
        <v>230</v>
      </c>
      <c r="H2091" s="1"/>
      <c r="I2091" s="1"/>
      <c r="J2091" s="1"/>
    </row>
    <row r="2092" spans="3:10" x14ac:dyDescent="0.25">
      <c r="G2092" s="3" t="s">
        <v>232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226</v>
      </c>
      <c r="H2094" s="1"/>
      <c r="I2094" s="1"/>
      <c r="J2094" s="1"/>
    </row>
    <row r="2095" spans="3:10" x14ac:dyDescent="0.25">
      <c r="G2095" s="3" t="s">
        <v>233</v>
      </c>
      <c r="H2095" s="1"/>
      <c r="I2095" s="1"/>
      <c r="J2095" s="1"/>
    </row>
    <row r="2096" spans="3:10" x14ac:dyDescent="0.25">
      <c r="G2096" s="3" t="s">
        <v>228</v>
      </c>
      <c r="H2096" s="1"/>
      <c r="I2096" s="1"/>
      <c r="J2096" s="1"/>
    </row>
    <row r="2097" spans="1:10" x14ac:dyDescent="0.25">
      <c r="G2097" s="3" t="s">
        <v>229</v>
      </c>
      <c r="H2097" s="1"/>
      <c r="I2097" s="1"/>
      <c r="J2097" s="1"/>
    </row>
    <row r="2098" spans="1:10" x14ac:dyDescent="0.25">
      <c r="G2098" s="3" t="s">
        <v>230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226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226</v>
      </c>
      <c r="H2106" s="1"/>
      <c r="I2106" s="1"/>
      <c r="J2106" s="1"/>
    </row>
    <row r="2107" spans="1:10" x14ac:dyDescent="0.25">
      <c r="G2107" s="3" t="s">
        <v>227</v>
      </c>
      <c r="H2107" s="1"/>
      <c r="I2107" s="1"/>
      <c r="J2107" s="1"/>
    </row>
    <row r="2108" spans="1:10" x14ac:dyDescent="0.25">
      <c r="G2108" s="3" t="s">
        <v>230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x14ac:dyDescent="0.25">
      <c r="G2110" s="3" t="s">
        <v>227</v>
      </c>
      <c r="H2110" s="1"/>
      <c r="I2110" s="1"/>
      <c r="J2110" s="1"/>
    </row>
    <row r="2111" spans="1:10" x14ac:dyDescent="0.25">
      <c r="G2111" s="3" t="s">
        <v>230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G2115" s="3" t="s">
        <v>232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226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226</v>
      </c>
      <c r="H2122" s="1"/>
      <c r="I2122" s="1"/>
      <c r="J2122" s="1"/>
    </row>
    <row r="2123" spans="1:10" x14ac:dyDescent="0.25">
      <c r="G2123" s="3" t="s">
        <v>227</v>
      </c>
      <c r="H2123" s="1"/>
      <c r="I2123" s="1"/>
      <c r="J2123" s="1"/>
    </row>
    <row r="2124" spans="1:10" x14ac:dyDescent="0.25">
      <c r="G2124" s="3" t="s">
        <v>230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226</v>
      </c>
      <c r="H2126" s="1"/>
      <c r="I2126" s="1"/>
      <c r="J2126" s="1"/>
    </row>
    <row r="2127" spans="1:10" x14ac:dyDescent="0.25">
      <c r="G2127" s="3" t="s">
        <v>230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226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227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G2137" s="3" t="s">
        <v>227</v>
      </c>
      <c r="H2137" s="1"/>
      <c r="I2137" s="1"/>
      <c r="J2137" s="1"/>
    </row>
    <row r="2138" spans="1:10" x14ac:dyDescent="0.25">
      <c r="G2138" s="3" t="s">
        <v>229</v>
      </c>
      <c r="H2138" s="1"/>
      <c r="I2138" s="1"/>
      <c r="J2138" s="1"/>
    </row>
    <row r="2139" spans="1:10" x14ac:dyDescent="0.25">
      <c r="G2139" s="3" t="s">
        <v>230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226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G2155" s="3" t="s">
        <v>227</v>
      </c>
      <c r="H2155" s="1"/>
      <c r="I2155" s="1"/>
      <c r="J2155" s="1"/>
    </row>
    <row r="2156" spans="1:10" x14ac:dyDescent="0.25">
      <c r="G2156" s="3" t="s">
        <v>230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x14ac:dyDescent="0.25">
      <c r="G2161" s="3" t="s">
        <v>228</v>
      </c>
      <c r="H2161" s="1"/>
      <c r="I2161" s="1"/>
      <c r="J2161" s="1"/>
    </row>
    <row r="2162" spans="3:10" x14ac:dyDescent="0.25">
      <c r="G2162" s="3" t="s">
        <v>230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226</v>
      </c>
      <c r="H2165" s="1"/>
      <c r="I2165" s="1"/>
      <c r="J2165" s="1"/>
    </row>
    <row r="2166" spans="3:10" x14ac:dyDescent="0.25">
      <c r="G2166" s="3" t="s">
        <v>227</v>
      </c>
      <c r="H2166" s="1"/>
      <c r="I2166" s="1"/>
      <c r="J2166" s="1"/>
    </row>
    <row r="2167" spans="3:10" x14ac:dyDescent="0.25">
      <c r="G2167" s="3" t="s">
        <v>228</v>
      </c>
      <c r="H2167" s="1"/>
      <c r="I2167" s="1"/>
      <c r="J2167" s="1"/>
    </row>
    <row r="2168" spans="3:10" x14ac:dyDescent="0.25">
      <c r="G2168" s="3" t="s">
        <v>230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226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226</v>
      </c>
      <c r="H2172" s="1"/>
      <c r="I2172" s="1"/>
      <c r="J2172" s="1"/>
    </row>
    <row r="2173" spans="3:10" x14ac:dyDescent="0.25">
      <c r="G2173" s="3" t="s">
        <v>235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226</v>
      </c>
      <c r="H2175" s="1"/>
      <c r="I2175" s="1"/>
      <c r="J2175" s="1"/>
    </row>
    <row r="2176" spans="3:10" x14ac:dyDescent="0.25">
      <c r="G2176" s="3" t="s">
        <v>235</v>
      </c>
      <c r="H2176" s="1"/>
      <c r="I2176" s="1"/>
      <c r="J2176" s="1"/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227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x14ac:dyDescent="0.25">
      <c r="G2184" s="3" t="s">
        <v>230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G2189" s="3" t="s">
        <v>233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230</v>
      </c>
      <c r="H2198" s="1"/>
      <c r="I2198" s="1"/>
      <c r="J2198" s="1"/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226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G2206" s="3" t="s">
        <v>227</v>
      </c>
      <c r="H2206" s="1"/>
      <c r="I2206" s="1"/>
      <c r="J2206" s="1"/>
    </row>
    <row r="2207" spans="1:10" x14ac:dyDescent="0.25">
      <c r="G2207" s="3" t="s">
        <v>228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226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x14ac:dyDescent="0.25">
      <c r="G2215" s="3" t="s">
        <v>227</v>
      </c>
      <c r="H2215" s="1"/>
      <c r="I2215" s="1"/>
      <c r="J2215" s="1"/>
    </row>
    <row r="2216" spans="1:10" x14ac:dyDescent="0.25">
      <c r="G2216" s="3" t="s">
        <v>230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G2219" s="3" t="s">
        <v>230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226</v>
      </c>
      <c r="H2221" s="1"/>
      <c r="I2221" s="1"/>
      <c r="J2221" s="1"/>
    </row>
    <row r="2222" spans="1:10" x14ac:dyDescent="0.25">
      <c r="G2222" s="3" t="s">
        <v>227</v>
      </c>
      <c r="H2222" s="1"/>
      <c r="I2222" s="1"/>
      <c r="J2222" s="1"/>
    </row>
    <row r="2223" spans="1:10" x14ac:dyDescent="0.25">
      <c r="G2223" s="3" t="s">
        <v>233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x14ac:dyDescent="0.25">
      <c r="G2231" s="3" t="s">
        <v>230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x14ac:dyDescent="0.25">
      <c r="G2233" s="3" t="s">
        <v>230</v>
      </c>
      <c r="H2233" s="1"/>
      <c r="I2233" s="1"/>
      <c r="J2233" s="1"/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226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x14ac:dyDescent="0.25">
      <c r="G2239" s="3" t="s">
        <v>227</v>
      </c>
      <c r="H2239" s="1"/>
      <c r="I2239" s="1"/>
      <c r="J2239" s="1"/>
    </row>
    <row r="2240" spans="1:10" x14ac:dyDescent="0.25">
      <c r="G2240" s="3" t="s">
        <v>228</v>
      </c>
      <c r="H2240" s="1"/>
      <c r="I2240" s="1"/>
      <c r="J2240" s="1"/>
    </row>
    <row r="2241" spans="1:10" x14ac:dyDescent="0.25">
      <c r="G2241" s="3" t="s">
        <v>231</v>
      </c>
      <c r="H2241" s="1"/>
      <c r="I2241" s="1"/>
      <c r="J2241" s="1"/>
    </row>
    <row r="2242" spans="1:10" x14ac:dyDescent="0.25">
      <c r="G2242" s="3" t="s">
        <v>230</v>
      </c>
      <c r="H2242" s="1"/>
      <c r="I2242" s="1"/>
      <c r="J2242" s="1"/>
    </row>
    <row r="2243" spans="1:10" x14ac:dyDescent="0.25">
      <c r="G2243" s="3" t="s">
        <v>232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/>
      <c r="I2246" s="1"/>
      <c r="J2246" s="1"/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x14ac:dyDescent="0.25">
      <c r="G2248" s="3" t="s">
        <v>226</v>
      </c>
      <c r="H2248" s="1"/>
      <c r="I2248" s="1"/>
      <c r="J2248" s="1"/>
    </row>
    <row r="2249" spans="1:10" x14ac:dyDescent="0.25">
      <c r="G2249" s="3" t="s">
        <v>231</v>
      </c>
      <c r="H2249" s="1"/>
      <c r="I2249" s="1"/>
      <c r="J2249" s="1"/>
    </row>
    <row r="2250" spans="1:10" x14ac:dyDescent="0.25">
      <c r="E2250">
        <v>12</v>
      </c>
      <c r="F2250" t="s">
        <v>13</v>
      </c>
      <c r="G2250" s="3" t="s">
        <v>232</v>
      </c>
      <c r="H2250" s="1"/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226</v>
      </c>
      <c r="H2253" s="1"/>
      <c r="I2253" s="1"/>
      <c r="J2253" s="1"/>
    </row>
    <row r="2254" spans="1:10" x14ac:dyDescent="0.25">
      <c r="G2254" s="3" t="s">
        <v>227</v>
      </c>
      <c r="H2254" s="1"/>
      <c r="I2254" s="1"/>
      <c r="J2254" s="1"/>
    </row>
    <row r="2255" spans="1:10" x14ac:dyDescent="0.25">
      <c r="G2255" s="3" t="s">
        <v>228</v>
      </c>
      <c r="H2255" s="1"/>
      <c r="I2255" s="1"/>
      <c r="J2255" s="1"/>
    </row>
    <row r="2256" spans="1:10" x14ac:dyDescent="0.25">
      <c r="G2256" s="3" t="s">
        <v>230</v>
      </c>
      <c r="H2256" s="1"/>
      <c r="I2256" s="1"/>
      <c r="J2256" s="1"/>
    </row>
    <row r="2257" spans="3:10" x14ac:dyDescent="0.25">
      <c r="G2257" s="3" t="s">
        <v>232</v>
      </c>
      <c r="H2257" s="1"/>
      <c r="I2257" s="1"/>
      <c r="J2257" s="1"/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x14ac:dyDescent="0.25">
      <c r="G2259" s="3" t="s">
        <v>226</v>
      </c>
      <c r="H2259" s="1"/>
      <c r="I2259" s="1"/>
      <c r="J2259" s="1"/>
    </row>
    <row r="2260" spans="3:10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x14ac:dyDescent="0.25">
      <c r="G2261" s="3" t="s">
        <v>226</v>
      </c>
      <c r="H2261" s="1"/>
      <c r="I2261" s="1"/>
      <c r="J2261" s="1"/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x14ac:dyDescent="0.25">
      <c r="G2263" s="3" t="s">
        <v>226</v>
      </c>
      <c r="H2263" s="1"/>
      <c r="I2263" s="1"/>
      <c r="J2263" s="1"/>
    </row>
    <row r="2264" spans="3:10" x14ac:dyDescent="0.25">
      <c r="G2264" s="3" t="s">
        <v>227</v>
      </c>
      <c r="H2264" s="1"/>
      <c r="I2264" s="1"/>
      <c r="J2264" s="1"/>
    </row>
    <row r="2265" spans="3:10" x14ac:dyDescent="0.25">
      <c r="G2265" s="3" t="s">
        <v>228</v>
      </c>
      <c r="H2265" s="1"/>
      <c r="I2265" s="1"/>
      <c r="J2265" s="1"/>
    </row>
    <row r="2266" spans="3:10" x14ac:dyDescent="0.25">
      <c r="G2266" s="3" t="s">
        <v>230</v>
      </c>
      <c r="H2266" s="1"/>
      <c r="I2266" s="1"/>
      <c r="J2266" s="1"/>
    </row>
    <row r="2267" spans="3:10" x14ac:dyDescent="0.25">
      <c r="G2267" s="3" t="s">
        <v>232</v>
      </c>
      <c r="H2267" s="1"/>
      <c r="I2267" s="1"/>
      <c r="J2267" s="1"/>
    </row>
    <row r="2268" spans="3:10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x14ac:dyDescent="0.25">
      <c r="G2269" s="3" t="s">
        <v>226</v>
      </c>
      <c r="H2269" s="1"/>
      <c r="I2269" s="1"/>
      <c r="J2269" s="1"/>
    </row>
    <row r="2270" spans="3:10" x14ac:dyDescent="0.25">
      <c r="G2270" s="3" t="s">
        <v>227</v>
      </c>
      <c r="H2270" s="1"/>
      <c r="I2270" s="1"/>
      <c r="J2270" s="1"/>
    </row>
    <row r="2271" spans="3:10" x14ac:dyDescent="0.25">
      <c r="G2271" s="3" t="s">
        <v>228</v>
      </c>
      <c r="H2271" s="1"/>
      <c r="I2271" s="1"/>
      <c r="J2271" s="1"/>
    </row>
    <row r="2272" spans="3:10" x14ac:dyDescent="0.25">
      <c r="G2272" s="3" t="s">
        <v>231</v>
      </c>
      <c r="H2272" s="1"/>
      <c r="I2272" s="1"/>
      <c r="J2272" s="1"/>
    </row>
    <row r="2273" spans="3:10" x14ac:dyDescent="0.25">
      <c r="G2273" s="3" t="s">
        <v>230</v>
      </c>
      <c r="H2273" s="1"/>
      <c r="I2273" s="1"/>
      <c r="J2273" s="1"/>
    </row>
    <row r="2274" spans="3:10" x14ac:dyDescent="0.25">
      <c r="G2274" s="3" t="s">
        <v>232</v>
      </c>
      <c r="H2274" s="1"/>
      <c r="I2274" s="1"/>
      <c r="J2274" s="1"/>
    </row>
    <row r="2275" spans="3:10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x14ac:dyDescent="0.25">
      <c r="G2276" s="3" t="s">
        <v>226</v>
      </c>
      <c r="H2276" s="1"/>
      <c r="I2276" s="1"/>
      <c r="J2276" s="1"/>
    </row>
    <row r="2277" spans="3:10" x14ac:dyDescent="0.25">
      <c r="G2277" s="3" t="s">
        <v>228</v>
      </c>
      <c r="H2277" s="1"/>
      <c r="I2277" s="1"/>
      <c r="J2277" s="1"/>
    </row>
    <row r="2278" spans="3:10" x14ac:dyDescent="0.25">
      <c r="G2278" s="3" t="s">
        <v>229</v>
      </c>
      <c r="H2278" s="1"/>
      <c r="I2278" s="1"/>
      <c r="J2278" s="1"/>
    </row>
    <row r="2279" spans="3:10" x14ac:dyDescent="0.25">
      <c r="G2279" s="3" t="s">
        <v>230</v>
      </c>
      <c r="H2279" s="1"/>
      <c r="I2279" s="1"/>
      <c r="J2279" s="1"/>
    </row>
    <row r="2280" spans="3:10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x14ac:dyDescent="0.25">
      <c r="G2281" s="3" t="s">
        <v>226</v>
      </c>
      <c r="H2281" s="1"/>
      <c r="I2281" s="1"/>
      <c r="J2281" s="1"/>
    </row>
    <row r="2282" spans="3:10" x14ac:dyDescent="0.25">
      <c r="G2282" s="3" t="s">
        <v>227</v>
      </c>
      <c r="H2282" s="1"/>
      <c r="I2282" s="1"/>
      <c r="J2282" s="1"/>
    </row>
    <row r="2283" spans="3:10" x14ac:dyDescent="0.25">
      <c r="G2283" s="3" t="s">
        <v>230</v>
      </c>
      <c r="H2283" s="1"/>
      <c r="I2283" s="1"/>
      <c r="J2283" s="1"/>
    </row>
    <row r="2284" spans="3:10" x14ac:dyDescent="0.25">
      <c r="E2284">
        <v>71</v>
      </c>
      <c r="F2284" t="s">
        <v>56</v>
      </c>
      <c r="G2284" s="3" t="s">
        <v>226</v>
      </c>
      <c r="H2284" s="1"/>
      <c r="I2284" s="1"/>
      <c r="J2284" s="1"/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/>
      <c r="I2285" s="1"/>
      <c r="J2285" s="1"/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/>
      <c r="I2286" s="1"/>
      <c r="J2286" s="1"/>
    </row>
    <row r="2287" spans="3:10" x14ac:dyDescent="0.25">
      <c r="E2287">
        <v>563</v>
      </c>
      <c r="F2287" t="s">
        <v>127</v>
      </c>
      <c r="G2287" s="3" t="s">
        <v>232</v>
      </c>
      <c r="H2287" s="1"/>
      <c r="I2287" s="1"/>
      <c r="J2287" s="1"/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/>
      <c r="I2288" s="1"/>
      <c r="J2288" s="1"/>
    </row>
    <row r="2289" spans="1:10" x14ac:dyDescent="0.25">
      <c r="E2289">
        <v>561</v>
      </c>
      <c r="F2289" t="s">
        <v>92</v>
      </c>
      <c r="G2289" s="3" t="s">
        <v>226</v>
      </c>
      <c r="H2289" s="1"/>
      <c r="I2289" s="1"/>
      <c r="J2289" s="1"/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x14ac:dyDescent="0.25">
      <c r="G2291" s="3" t="s">
        <v>226</v>
      </c>
      <c r="H2291" s="1"/>
      <c r="I2291" s="1"/>
      <c r="J2291" s="1"/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/>
      <c r="I2292" s="1"/>
      <c r="J2292" s="1"/>
    </row>
    <row r="2293" spans="1:10" x14ac:dyDescent="0.25">
      <c r="G2293" s="3" t="s">
        <v>228</v>
      </c>
      <c r="H2293" s="1"/>
      <c r="I2293" s="1"/>
      <c r="J2293" s="1"/>
    </row>
    <row r="2294" spans="1:10" x14ac:dyDescent="0.25">
      <c r="G2294" s="3" t="s">
        <v>230</v>
      </c>
      <c r="H2294" s="1"/>
      <c r="I2294" s="1"/>
      <c r="J2294" s="1"/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x14ac:dyDescent="0.25">
      <c r="G2296" s="3" t="s">
        <v>226</v>
      </c>
      <c r="H2296" s="1"/>
      <c r="I2296" s="1"/>
      <c r="J2296" s="1"/>
    </row>
    <row r="2297" spans="1:10" x14ac:dyDescent="0.25">
      <c r="G2297" s="3" t="s">
        <v>227</v>
      </c>
      <c r="H2297" s="1"/>
      <c r="I2297" s="1"/>
      <c r="J2297" s="1"/>
    </row>
    <row r="2298" spans="1:10" x14ac:dyDescent="0.25">
      <c r="G2298" s="3" t="s">
        <v>230</v>
      </c>
      <c r="H2298" s="1"/>
      <c r="I2298" s="1"/>
      <c r="J2298" s="1"/>
    </row>
    <row r="2299" spans="1:10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x14ac:dyDescent="0.25">
      <c r="G2300" s="3" t="s">
        <v>226</v>
      </c>
      <c r="H2300" s="1"/>
      <c r="I2300" s="1"/>
      <c r="J2300" s="1"/>
    </row>
    <row r="2301" spans="1:10" x14ac:dyDescent="0.25">
      <c r="G2301" s="3" t="s">
        <v>227</v>
      </c>
      <c r="H2301" s="1"/>
      <c r="I2301" s="1"/>
      <c r="J2301" s="1"/>
    </row>
    <row r="2302" spans="1:10" x14ac:dyDescent="0.25">
      <c r="G2302" s="3" t="s">
        <v>230</v>
      </c>
      <c r="H2302" s="1"/>
      <c r="I2302" s="1"/>
      <c r="J2302" s="1"/>
    </row>
    <row r="2303" spans="1:10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x14ac:dyDescent="0.25">
      <c r="G2304" s="3" t="s">
        <v>226</v>
      </c>
      <c r="H2304" s="1"/>
      <c r="I2304" s="1"/>
      <c r="J2304" s="1"/>
    </row>
    <row r="2305" spans="1:10" x14ac:dyDescent="0.25">
      <c r="G2305" s="3" t="s">
        <v>227</v>
      </c>
      <c r="H2305" s="1"/>
      <c r="I2305" s="1"/>
      <c r="J2305" s="1"/>
    </row>
    <row r="2306" spans="1:10" x14ac:dyDescent="0.25">
      <c r="G2306" s="3" t="s">
        <v>230</v>
      </c>
      <c r="H2306" s="1"/>
      <c r="I2306" s="1"/>
      <c r="J2306" s="1"/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x14ac:dyDescent="0.25">
      <c r="G2308" s="3" t="s">
        <v>226</v>
      </c>
      <c r="H2308" s="1"/>
      <c r="I2308" s="1"/>
      <c r="J2308" s="1"/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G2311" s="3" t="s">
        <v>228</v>
      </c>
      <c r="H2311" s="1"/>
      <c r="I2311" s="1"/>
      <c r="J2311" s="1"/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x14ac:dyDescent="0.25">
      <c r="G2313" s="3" t="s">
        <v>226</v>
      </c>
      <c r="H2313" s="1"/>
      <c r="I2313" s="1"/>
      <c r="J2313" s="1"/>
    </row>
    <row r="2314" spans="1:10" x14ac:dyDescent="0.25">
      <c r="G2314" s="3" t="s">
        <v>227</v>
      </c>
      <c r="H2314" s="1"/>
      <c r="I2314" s="1"/>
      <c r="J2314" s="1"/>
    </row>
    <row r="2315" spans="1:10" x14ac:dyDescent="0.25">
      <c r="G2315" s="3" t="s">
        <v>231</v>
      </c>
      <c r="H2315" s="1"/>
      <c r="I2315" s="1"/>
      <c r="J2315" s="1"/>
    </row>
    <row r="2316" spans="1:10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x14ac:dyDescent="0.25">
      <c r="G2317" s="3" t="s">
        <v>226</v>
      </c>
      <c r="H2317" s="1"/>
      <c r="I2317" s="1"/>
      <c r="J2317" s="1"/>
    </row>
    <row r="2318" spans="1:10" x14ac:dyDescent="0.25">
      <c r="G2318" s="3" t="s">
        <v>227</v>
      </c>
      <c r="H2318" s="1"/>
      <c r="I2318" s="1"/>
      <c r="J2318" s="1"/>
    </row>
    <row r="2319" spans="1:10" x14ac:dyDescent="0.25">
      <c r="G2319" s="3" t="s">
        <v>230</v>
      </c>
      <c r="H2319" s="1"/>
      <c r="I2319" s="1"/>
      <c r="J2319" s="1"/>
    </row>
    <row r="2320" spans="1:10" x14ac:dyDescent="0.25">
      <c r="E2320">
        <v>52</v>
      </c>
      <c r="F2320" t="s">
        <v>32</v>
      </c>
      <c r="G2320" s="3" t="s">
        <v>226</v>
      </c>
      <c r="H2320" s="1"/>
      <c r="I2320" s="1"/>
      <c r="J2320" s="1"/>
    </row>
    <row r="2321" spans="1:10" x14ac:dyDescent="0.25">
      <c r="G2321" s="3" t="s">
        <v>230</v>
      </c>
      <c r="H2321" s="1"/>
      <c r="I2321" s="1"/>
      <c r="J2321" s="1"/>
    </row>
    <row r="2322" spans="1:10" x14ac:dyDescent="0.25">
      <c r="E2322">
        <v>61</v>
      </c>
      <c r="F2322" t="s">
        <v>33</v>
      </c>
      <c r="G2322" s="3" t="s">
        <v>230</v>
      </c>
      <c r="H2322" s="1"/>
      <c r="I2322" s="1"/>
      <c r="J2322" s="1"/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x14ac:dyDescent="0.25">
      <c r="G2324" s="3" t="s">
        <v>226</v>
      </c>
      <c r="H2324" s="1"/>
      <c r="I2324" s="1"/>
      <c r="J2324" s="1"/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/>
      <c r="I2325" s="1"/>
      <c r="J2325" s="1"/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x14ac:dyDescent="0.25">
      <c r="G2327" s="3" t="s">
        <v>226</v>
      </c>
      <c r="H2327" s="1"/>
      <c r="I2327" s="1"/>
      <c r="J2327" s="1"/>
    </row>
    <row r="2328" spans="1:10" x14ac:dyDescent="0.25">
      <c r="G2328" s="3" t="s">
        <v>227</v>
      </c>
      <c r="H2328" s="1"/>
      <c r="I2328" s="1"/>
      <c r="J2328" s="1"/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/>
      <c r="I2329" s="1"/>
      <c r="J2329" s="1"/>
    </row>
    <row r="2330" spans="1:10" x14ac:dyDescent="0.25">
      <c r="G2330" s="3" t="s">
        <v>227</v>
      </c>
      <c r="H2330" s="1"/>
      <c r="I2330" s="1"/>
      <c r="J2330" s="1"/>
    </row>
    <row r="2331" spans="1:10" x14ac:dyDescent="0.25">
      <c r="G2331" s="3" t="s">
        <v>230</v>
      </c>
      <c r="H2331" s="1"/>
      <c r="I2331" s="1"/>
      <c r="J2331" s="1"/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/>
      <c r="I2332" s="1"/>
      <c r="J2332" s="1"/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x14ac:dyDescent="0.25">
      <c r="G2334" s="3" t="s">
        <v>226</v>
      </c>
      <c r="H2334" s="1"/>
      <c r="I2334" s="1"/>
      <c r="J2334" s="1"/>
    </row>
    <row r="2335" spans="1:10" x14ac:dyDescent="0.25">
      <c r="G2335" s="3" t="s">
        <v>227</v>
      </c>
      <c r="H2335" s="1"/>
      <c r="I2335" s="1"/>
      <c r="J2335" s="1"/>
    </row>
    <row r="2336" spans="1:10" x14ac:dyDescent="0.25">
      <c r="G2336" s="3" t="s">
        <v>230</v>
      </c>
      <c r="H2336" s="1"/>
      <c r="I2336" s="1"/>
      <c r="J2336" s="1"/>
    </row>
    <row r="2337" spans="1:10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x14ac:dyDescent="0.25">
      <c r="G2338" s="3" t="s">
        <v>226</v>
      </c>
      <c r="H2338" s="1"/>
      <c r="I2338" s="1"/>
      <c r="J2338" s="1"/>
    </row>
    <row r="2339" spans="1:10" x14ac:dyDescent="0.25">
      <c r="G2339" s="3" t="s">
        <v>227</v>
      </c>
      <c r="H2339" s="1"/>
      <c r="I2339" s="1"/>
      <c r="J2339" s="1"/>
    </row>
    <row r="2340" spans="1:10" x14ac:dyDescent="0.25">
      <c r="G2340" s="3" t="s">
        <v>231</v>
      </c>
      <c r="H2340" s="1"/>
      <c r="I2340" s="1"/>
      <c r="J2340" s="1"/>
    </row>
    <row r="2341" spans="1:10" x14ac:dyDescent="0.25">
      <c r="G2341" s="3" t="s">
        <v>230</v>
      </c>
      <c r="H2341" s="1"/>
      <c r="I2341" s="1"/>
      <c r="J2341" s="1"/>
    </row>
    <row r="2342" spans="1:10" x14ac:dyDescent="0.25">
      <c r="G2342" s="3" t="s">
        <v>232</v>
      </c>
      <c r="H2342" s="1"/>
      <c r="I2342" s="1"/>
      <c r="J2342" s="1"/>
    </row>
    <row r="2343" spans="1:10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x14ac:dyDescent="0.25">
      <c r="G2344" s="3" t="s">
        <v>226</v>
      </c>
      <c r="H2344" s="1"/>
      <c r="I2344" s="1"/>
      <c r="J2344" s="1"/>
    </row>
    <row r="2345" spans="1:10" x14ac:dyDescent="0.25">
      <c r="E2345">
        <v>61</v>
      </c>
      <c r="F2345" t="s">
        <v>33</v>
      </c>
      <c r="G2345" s="3" t="s">
        <v>226</v>
      </c>
      <c r="H2345" s="1"/>
      <c r="I2345" s="1"/>
      <c r="J2345" s="1"/>
    </row>
    <row r="2346" spans="1:10" x14ac:dyDescent="0.25">
      <c r="G2346" s="3" t="s">
        <v>230</v>
      </c>
      <c r="H2346" s="1"/>
      <c r="I2346" s="1"/>
      <c r="J2346" s="1"/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x14ac:dyDescent="0.25">
      <c r="G2348" s="3" t="s">
        <v>226</v>
      </c>
      <c r="H2348" s="1"/>
      <c r="I2348" s="1"/>
      <c r="J2348" s="1"/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226</v>
      </c>
      <c r="H2350" s="1"/>
      <c r="I2350" s="1"/>
      <c r="J2350" s="1"/>
    </row>
    <row r="2351" spans="1:10" x14ac:dyDescent="0.25">
      <c r="G2351" s="3" t="s">
        <v>227</v>
      </c>
      <c r="H2351" s="1"/>
      <c r="I2351" s="1"/>
      <c r="J2351" s="1"/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/>
      <c r="I2352" s="1"/>
      <c r="J2352" s="1"/>
    </row>
    <row r="2353" spans="3:10" x14ac:dyDescent="0.25">
      <c r="G2353" s="3" t="s">
        <v>227</v>
      </c>
      <c r="H2353" s="1"/>
      <c r="I2353" s="1"/>
      <c r="J2353" s="1"/>
    </row>
    <row r="2354" spans="3:10" x14ac:dyDescent="0.25">
      <c r="G2354" s="3" t="s">
        <v>228</v>
      </c>
      <c r="H2354" s="1"/>
      <c r="I2354" s="1"/>
      <c r="J2354" s="1"/>
    </row>
    <row r="2355" spans="3:10" x14ac:dyDescent="0.25">
      <c r="G2355" s="3" t="s">
        <v>229</v>
      </c>
      <c r="H2355" s="1"/>
      <c r="I2355" s="1"/>
      <c r="J2355" s="1"/>
    </row>
    <row r="2356" spans="3:10" x14ac:dyDescent="0.25">
      <c r="G2356" s="3" t="s">
        <v>230</v>
      </c>
      <c r="H2356" s="1"/>
      <c r="I2356" s="1"/>
      <c r="J2356" s="1"/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x14ac:dyDescent="0.25">
      <c r="G2358" s="3" t="s">
        <v>226</v>
      </c>
      <c r="H2358" s="1"/>
      <c r="I2358" s="1"/>
      <c r="J2358" s="1"/>
    </row>
    <row r="2359" spans="3:10" x14ac:dyDescent="0.25">
      <c r="G2359" s="3" t="s">
        <v>227</v>
      </c>
      <c r="H2359" s="1"/>
      <c r="I2359" s="1"/>
      <c r="J2359" s="1"/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x14ac:dyDescent="0.25">
      <c r="G2361" s="3" t="s">
        <v>226</v>
      </c>
      <c r="H2361" s="1"/>
      <c r="I2361" s="1"/>
      <c r="J2361" s="1"/>
    </row>
    <row r="2362" spans="3:10" x14ac:dyDescent="0.25">
      <c r="G2362" s="3" t="s">
        <v>227</v>
      </c>
      <c r="H2362" s="1"/>
      <c r="I2362" s="1"/>
      <c r="J2362" s="1"/>
    </row>
    <row r="2363" spans="3:10" x14ac:dyDescent="0.25">
      <c r="G2363" s="3" t="s">
        <v>233</v>
      </c>
      <c r="H2363" s="1"/>
      <c r="I2363" s="1"/>
      <c r="J2363" s="1"/>
    </row>
    <row r="2364" spans="3:10" x14ac:dyDescent="0.25">
      <c r="G2364" s="3" t="s">
        <v>229</v>
      </c>
      <c r="H2364" s="1"/>
      <c r="I2364" s="1"/>
      <c r="J2364" s="1"/>
    </row>
    <row r="2365" spans="3:10" x14ac:dyDescent="0.25">
      <c r="G2365" s="3" t="s">
        <v>230</v>
      </c>
      <c r="H2365" s="1"/>
      <c r="I2365" s="1"/>
      <c r="J2365" s="1"/>
    </row>
    <row r="2366" spans="3:10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x14ac:dyDescent="0.25">
      <c r="G2367" s="3" t="s">
        <v>226</v>
      </c>
      <c r="H2367" s="1"/>
      <c r="I2367" s="1"/>
      <c r="J2367" s="1"/>
    </row>
    <row r="2368" spans="3:10" x14ac:dyDescent="0.25">
      <c r="G2368" s="3" t="s">
        <v>227</v>
      </c>
      <c r="H2368" s="1"/>
      <c r="I2368" s="1"/>
      <c r="J2368" s="1"/>
    </row>
    <row r="2369" spans="1:10" x14ac:dyDescent="0.25">
      <c r="G2369" s="3" t="s">
        <v>233</v>
      </c>
      <c r="H2369" s="1"/>
      <c r="I2369" s="1"/>
      <c r="J2369" s="1"/>
    </row>
    <row r="2370" spans="1:10" x14ac:dyDescent="0.25">
      <c r="G2370" s="3" t="s">
        <v>228</v>
      </c>
      <c r="H2370" s="1"/>
      <c r="I2370" s="1"/>
      <c r="J2370" s="1"/>
    </row>
    <row r="2371" spans="1:10" x14ac:dyDescent="0.25">
      <c r="G2371" s="3" t="s">
        <v>231</v>
      </c>
      <c r="H2371" s="1"/>
      <c r="I2371" s="1"/>
      <c r="J2371" s="1"/>
    </row>
    <row r="2372" spans="1:10" x14ac:dyDescent="0.25">
      <c r="G2372" s="3" t="s">
        <v>229</v>
      </c>
      <c r="H2372" s="1"/>
      <c r="I2372" s="1"/>
      <c r="J2372" s="1"/>
    </row>
    <row r="2373" spans="1:10" x14ac:dyDescent="0.25">
      <c r="G2373" s="3" t="s">
        <v>230</v>
      </c>
      <c r="H2373" s="1"/>
      <c r="I2373" s="1"/>
      <c r="J2373" s="1"/>
    </row>
    <row r="2374" spans="1:10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x14ac:dyDescent="0.25">
      <c r="G2375" s="3" t="s">
        <v>226</v>
      </c>
      <c r="H2375" s="1"/>
      <c r="I2375" s="1"/>
      <c r="J2375" s="1"/>
    </row>
    <row r="2376" spans="1:10" x14ac:dyDescent="0.25">
      <c r="G2376" s="3" t="s">
        <v>227</v>
      </c>
      <c r="H2376" s="1"/>
      <c r="I2376" s="1"/>
      <c r="J2376" s="1"/>
    </row>
    <row r="2377" spans="1:10" x14ac:dyDescent="0.25">
      <c r="G2377" s="3" t="s">
        <v>230</v>
      </c>
      <c r="H2377" s="1"/>
      <c r="I2377" s="1"/>
      <c r="J2377" s="1"/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/>
      <c r="I2378" s="1"/>
      <c r="J2378" s="1"/>
    </row>
    <row r="2379" spans="1:10" x14ac:dyDescent="0.25">
      <c r="G2379" s="3" t="s">
        <v>226</v>
      </c>
      <c r="H2379" s="1"/>
      <c r="I2379" s="1"/>
      <c r="J2379" s="1"/>
    </row>
    <row r="2380" spans="1:10" x14ac:dyDescent="0.25">
      <c r="G2380" s="3" t="s">
        <v>228</v>
      </c>
      <c r="H2380" s="1"/>
      <c r="I2380" s="1"/>
      <c r="J2380" s="1"/>
    </row>
    <row r="2381" spans="1:10" x14ac:dyDescent="0.25">
      <c r="G2381" s="3" t="s">
        <v>231</v>
      </c>
      <c r="H2381" s="1"/>
      <c r="I2381" s="1"/>
      <c r="J2381" s="1"/>
    </row>
    <row r="2382" spans="1:10" x14ac:dyDescent="0.25">
      <c r="G2382" s="3" t="s">
        <v>229</v>
      </c>
      <c r="H2382" s="1"/>
      <c r="I2382" s="1"/>
      <c r="J2382" s="1"/>
    </row>
    <row r="2383" spans="1:10" x14ac:dyDescent="0.25">
      <c r="G2383" s="3" t="s">
        <v>230</v>
      </c>
      <c r="H2383" s="1"/>
      <c r="I2383" s="1"/>
      <c r="J2383" s="1"/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226</v>
      </c>
      <c r="H2385" s="1"/>
      <c r="I2385" s="1"/>
      <c r="J2385" s="1"/>
    </row>
    <row r="2386" spans="3:10" x14ac:dyDescent="0.25">
      <c r="G2386" s="3" t="s">
        <v>231</v>
      </c>
      <c r="H2386" s="1"/>
      <c r="I2386" s="1"/>
      <c r="J2386" s="1"/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/>
      <c r="I2387" s="1"/>
      <c r="J2387" s="1"/>
    </row>
    <row r="2388" spans="3:10" x14ac:dyDescent="0.25">
      <c r="E2388">
        <v>52</v>
      </c>
      <c r="F2388" t="s">
        <v>32</v>
      </c>
      <c r="G2388" s="3" t="s">
        <v>36</v>
      </c>
      <c r="H2388" s="1"/>
      <c r="I2388" s="1"/>
      <c r="J2388" s="1"/>
    </row>
    <row r="2389" spans="3:10" x14ac:dyDescent="0.25">
      <c r="G2389" s="3" t="s">
        <v>226</v>
      </c>
      <c r="H2389" s="1"/>
      <c r="I2389" s="1"/>
      <c r="J2389" s="1"/>
    </row>
    <row r="2390" spans="3:10" x14ac:dyDescent="0.25">
      <c r="E2390">
        <v>61</v>
      </c>
      <c r="F2390" t="s">
        <v>33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/>
      <c r="I2392" s="1"/>
      <c r="J2392" s="1"/>
    </row>
    <row r="2393" spans="3:10" x14ac:dyDescent="0.25">
      <c r="G2393" s="3" t="s">
        <v>226</v>
      </c>
      <c r="H2393" s="1"/>
      <c r="I2393" s="1"/>
      <c r="J2393" s="1"/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/>
      <c r="I2394" s="1"/>
      <c r="J2394" s="1"/>
    </row>
    <row r="2395" spans="3:10" x14ac:dyDescent="0.25">
      <c r="E2395">
        <v>43</v>
      </c>
      <c r="F2395" t="s">
        <v>29</v>
      </c>
      <c r="G2395" s="3" t="s">
        <v>36</v>
      </c>
      <c r="H2395" s="1"/>
      <c r="I2395" s="1"/>
      <c r="J2395" s="1"/>
    </row>
    <row r="2396" spans="3:10" x14ac:dyDescent="0.25">
      <c r="G2396" s="3" t="s">
        <v>226</v>
      </c>
      <c r="H2396" s="1"/>
      <c r="I2396" s="1"/>
      <c r="J2396" s="1"/>
    </row>
    <row r="2397" spans="3:10" x14ac:dyDescent="0.25">
      <c r="G2397" s="3" t="s">
        <v>227</v>
      </c>
      <c r="H2397" s="1"/>
      <c r="I2397" s="1"/>
      <c r="J2397" s="1"/>
    </row>
    <row r="2398" spans="3:10" x14ac:dyDescent="0.25">
      <c r="G2398" s="3" t="s">
        <v>228</v>
      </c>
      <c r="H2398" s="1"/>
      <c r="I2398" s="1"/>
      <c r="J2398" s="1"/>
    </row>
    <row r="2399" spans="3:10" x14ac:dyDescent="0.25">
      <c r="G2399" s="3" t="s">
        <v>229</v>
      </c>
      <c r="H2399" s="1"/>
      <c r="I2399" s="1"/>
      <c r="J2399" s="1"/>
    </row>
    <row r="2400" spans="3:10" x14ac:dyDescent="0.25">
      <c r="G2400" s="3" t="s">
        <v>230</v>
      </c>
      <c r="H2400" s="1"/>
      <c r="I2400" s="1"/>
      <c r="J2400" s="1"/>
    </row>
    <row r="2401" spans="1:10" x14ac:dyDescent="0.25">
      <c r="E2401">
        <v>52</v>
      </c>
      <c r="F2401" t="s">
        <v>32</v>
      </c>
      <c r="G2401" s="3" t="s">
        <v>36</v>
      </c>
      <c r="H2401" s="1"/>
      <c r="I2401" s="1"/>
      <c r="J2401" s="1"/>
    </row>
    <row r="2402" spans="1:10" x14ac:dyDescent="0.25">
      <c r="G2402" s="3" t="s">
        <v>226</v>
      </c>
      <c r="H2402" s="1"/>
      <c r="I2402" s="1"/>
      <c r="J2402" s="1"/>
    </row>
    <row r="2403" spans="1:10" x14ac:dyDescent="0.25">
      <c r="G2403" s="3" t="s">
        <v>228</v>
      </c>
      <c r="H2403" s="1"/>
      <c r="I2403" s="1"/>
      <c r="J2403" s="1"/>
    </row>
    <row r="2404" spans="1:10" x14ac:dyDescent="0.25">
      <c r="G2404" s="3" t="s">
        <v>230</v>
      </c>
      <c r="H2404" s="1"/>
      <c r="I2404" s="1"/>
      <c r="J2404" s="1"/>
    </row>
    <row r="2405" spans="1:10" x14ac:dyDescent="0.25">
      <c r="E2405">
        <v>61</v>
      </c>
      <c r="F2405" t="s">
        <v>33</v>
      </c>
      <c r="G2405" s="3" t="s">
        <v>230</v>
      </c>
      <c r="H2405" s="1"/>
      <c r="I2405" s="1"/>
      <c r="J2405" s="1"/>
    </row>
    <row r="2406" spans="1:10" x14ac:dyDescent="0.25">
      <c r="E2406">
        <v>71</v>
      </c>
      <c r="F2406" t="s">
        <v>56</v>
      </c>
      <c r="G2406" s="3" t="s">
        <v>230</v>
      </c>
      <c r="H2406" s="1"/>
      <c r="I2406" s="1"/>
      <c r="J2406" s="1"/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/>
      <c r="I2407" s="1"/>
      <c r="J2407" s="1"/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/>
      <c r="I2408" s="1"/>
      <c r="J2408" s="1"/>
    </row>
    <row r="2409" spans="1:10" x14ac:dyDescent="0.25">
      <c r="G2409" s="3" t="s">
        <v>226</v>
      </c>
      <c r="H2409" s="1"/>
      <c r="I2409" s="1"/>
      <c r="J2409" s="1"/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/>
      <c r="I2410" s="1"/>
      <c r="J2410" s="1"/>
    </row>
    <row r="2411" spans="1:10" x14ac:dyDescent="0.25">
      <c r="G2411" s="3" t="s">
        <v>227</v>
      </c>
      <c r="H2411" s="1"/>
      <c r="I2411" s="1"/>
      <c r="J2411" s="1"/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/>
      <c r="I2412" s="1"/>
      <c r="J2412" s="1"/>
    </row>
    <row r="2413" spans="1:10" x14ac:dyDescent="0.25">
      <c r="E2413">
        <v>43</v>
      </c>
      <c r="F2413" t="s">
        <v>29</v>
      </c>
      <c r="G2413" s="3" t="s">
        <v>36</v>
      </c>
      <c r="H2413" s="1"/>
      <c r="I2413" s="1"/>
      <c r="J2413" s="1"/>
    </row>
    <row r="2414" spans="1:10" x14ac:dyDescent="0.25">
      <c r="G2414" s="3" t="s">
        <v>226</v>
      </c>
      <c r="H2414" s="1"/>
      <c r="I2414" s="1"/>
      <c r="J2414" s="1"/>
    </row>
    <row r="2415" spans="1:10" x14ac:dyDescent="0.25">
      <c r="G2415" s="3" t="s">
        <v>227</v>
      </c>
      <c r="H2415" s="1"/>
      <c r="I2415" s="1"/>
      <c r="J2415" s="1"/>
    </row>
    <row r="2416" spans="1:10" x14ac:dyDescent="0.25">
      <c r="G2416" s="3" t="s">
        <v>228</v>
      </c>
      <c r="H2416" s="1"/>
      <c r="I2416" s="1"/>
      <c r="J2416" s="1"/>
    </row>
    <row r="2417" spans="1:10" x14ac:dyDescent="0.25">
      <c r="G2417" s="3" t="s">
        <v>229</v>
      </c>
      <c r="H2417" s="1"/>
      <c r="I2417" s="1"/>
      <c r="J2417" s="1"/>
    </row>
    <row r="2418" spans="1:10" x14ac:dyDescent="0.25">
      <c r="G2418" s="3" t="s">
        <v>230</v>
      </c>
      <c r="H2418" s="1"/>
      <c r="I2418" s="1"/>
      <c r="J2418" s="1"/>
    </row>
    <row r="2419" spans="1:10" x14ac:dyDescent="0.25">
      <c r="G2419" s="3" t="s">
        <v>232</v>
      </c>
      <c r="H2419" s="1"/>
      <c r="I2419" s="1"/>
      <c r="J2419" s="1"/>
    </row>
    <row r="2420" spans="1:10" x14ac:dyDescent="0.25">
      <c r="E2420">
        <v>52</v>
      </c>
      <c r="F2420" t="s">
        <v>32</v>
      </c>
      <c r="G2420" s="3" t="s">
        <v>230</v>
      </c>
      <c r="H2420" s="1"/>
      <c r="I2420" s="1"/>
      <c r="J2420" s="1"/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/>
      <c r="I2421" s="1"/>
      <c r="J2421" s="1"/>
    </row>
    <row r="2422" spans="1:10" x14ac:dyDescent="0.25">
      <c r="G2422" s="3" t="s">
        <v>226</v>
      </c>
      <c r="H2422" s="1"/>
      <c r="I2422" s="1"/>
      <c r="J2422" s="1"/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/>
      <c r="I2423" s="1"/>
      <c r="J2423" s="1"/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/>
      <c r="I2424" s="1"/>
      <c r="J2424" s="1"/>
    </row>
    <row r="2425" spans="1:10" x14ac:dyDescent="0.25">
      <c r="G2425" s="3" t="s">
        <v>230</v>
      </c>
      <c r="H2425" s="1"/>
      <c r="I2425" s="1"/>
      <c r="J2425" s="1"/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/>
      <c r="I2426" s="1"/>
      <c r="J2426" s="1"/>
    </row>
    <row r="2427" spans="1:10" x14ac:dyDescent="0.25">
      <c r="G2427" s="3" t="s">
        <v>230</v>
      </c>
      <c r="H2427" s="1"/>
      <c r="I2427" s="1"/>
      <c r="J2427" s="1"/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/>
      <c r="I2428" s="1"/>
      <c r="J2428" s="1"/>
    </row>
    <row r="2429" spans="1:10" x14ac:dyDescent="0.25">
      <c r="G2429" s="3" t="s">
        <v>226</v>
      </c>
      <c r="H2429" s="1"/>
      <c r="I2429" s="1"/>
      <c r="J2429" s="1"/>
    </row>
    <row r="2430" spans="1:10" x14ac:dyDescent="0.25">
      <c r="G2430" s="3" t="s">
        <v>230</v>
      </c>
      <c r="H2430" s="1"/>
      <c r="I2430" s="1"/>
      <c r="J2430" s="1"/>
    </row>
    <row r="2431" spans="1:10" x14ac:dyDescent="0.25">
      <c r="G2431" s="3" t="s">
        <v>234</v>
      </c>
      <c r="H2431" s="1"/>
      <c r="I2431" s="1"/>
      <c r="J2431" s="1"/>
    </row>
    <row r="2432" spans="1:10" x14ac:dyDescent="0.25">
      <c r="E2432">
        <v>43</v>
      </c>
      <c r="F2432" t="s">
        <v>29</v>
      </c>
      <c r="G2432" s="3" t="s">
        <v>226</v>
      </c>
      <c r="H2432" s="1"/>
      <c r="I2432" s="1"/>
      <c r="J2432" s="1"/>
    </row>
    <row r="2433" spans="1:10" x14ac:dyDescent="0.25">
      <c r="G2433" s="3" t="s">
        <v>230</v>
      </c>
      <c r="H2433" s="1"/>
      <c r="I2433" s="1"/>
      <c r="J2433" s="1"/>
    </row>
    <row r="2434" spans="1:10" x14ac:dyDescent="0.25">
      <c r="E2434">
        <v>52</v>
      </c>
      <c r="F2434" t="s">
        <v>32</v>
      </c>
      <c r="G2434" s="3" t="s">
        <v>230</v>
      </c>
      <c r="H2434" s="1"/>
      <c r="I2434" s="1"/>
      <c r="J2434" s="1"/>
    </row>
    <row r="2435" spans="1:10" x14ac:dyDescent="0.25">
      <c r="E2435">
        <v>61</v>
      </c>
      <c r="F2435" t="s">
        <v>33</v>
      </c>
      <c r="G2435" s="3" t="s">
        <v>226</v>
      </c>
      <c r="H2435" s="1"/>
      <c r="I2435" s="1"/>
      <c r="J2435" s="1"/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/>
      <c r="I2436" s="1"/>
      <c r="J2436" s="1"/>
    </row>
    <row r="2437" spans="1:10" x14ac:dyDescent="0.25">
      <c r="G2437" s="3" t="s">
        <v>226</v>
      </c>
      <c r="H2437" s="1"/>
      <c r="I2437" s="1"/>
      <c r="J2437" s="1"/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/>
      <c r="I2438" s="1"/>
      <c r="J2438" s="1"/>
    </row>
    <row r="2439" spans="1:10" x14ac:dyDescent="0.25">
      <c r="G2439" s="3" t="s">
        <v>227</v>
      </c>
      <c r="H2439" s="1"/>
      <c r="I2439" s="1"/>
      <c r="J2439" s="1"/>
    </row>
    <row r="2440" spans="1:10" x14ac:dyDescent="0.25">
      <c r="G2440" s="3" t="s">
        <v>230</v>
      </c>
      <c r="H2440" s="1"/>
      <c r="I2440" s="1"/>
      <c r="J2440" s="1"/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/>
      <c r="I2441" s="1"/>
      <c r="J2441" s="1"/>
    </row>
    <row r="2442" spans="1:10" x14ac:dyDescent="0.25">
      <c r="G2442" s="3" t="s">
        <v>226</v>
      </c>
      <c r="H2442" s="1"/>
      <c r="I2442" s="1"/>
      <c r="J2442" s="1"/>
    </row>
    <row r="2443" spans="1:10" x14ac:dyDescent="0.25">
      <c r="G2443" s="3" t="s">
        <v>227</v>
      </c>
      <c r="H2443" s="1"/>
      <c r="I2443" s="1"/>
      <c r="J2443" s="1"/>
    </row>
    <row r="2444" spans="1:10" x14ac:dyDescent="0.25">
      <c r="G2444" s="3" t="s">
        <v>230</v>
      </c>
      <c r="H2444" s="1"/>
      <c r="I2444" s="1"/>
      <c r="J2444" s="1"/>
    </row>
    <row r="2445" spans="1:10" x14ac:dyDescent="0.25">
      <c r="E2445">
        <v>52</v>
      </c>
      <c r="F2445" t="s">
        <v>32</v>
      </c>
      <c r="G2445" s="3" t="s">
        <v>226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/>
      <c r="J2447" s="1"/>
    </row>
    <row r="2448" spans="1:10" x14ac:dyDescent="0.25">
      <c r="G2448" s="3" t="s">
        <v>230</v>
      </c>
      <c r="H2448" s="1"/>
      <c r="I2448" s="1"/>
      <c r="J2448" s="1"/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/>
      <c r="I2449" s="1"/>
      <c r="J2449" s="1"/>
    </row>
    <row r="2450" spans="1:10" x14ac:dyDescent="0.25">
      <c r="G2450" s="3" t="s">
        <v>226</v>
      </c>
      <c r="H2450" s="1"/>
      <c r="I2450" s="1"/>
      <c r="J2450" s="1"/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/>
      <c r="I2451" s="1"/>
      <c r="J2451" s="1"/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/>
      <c r="I2452" s="1"/>
      <c r="J2452" s="1"/>
    </row>
    <row r="2453" spans="1:10" x14ac:dyDescent="0.25">
      <c r="G2453" s="3" t="s">
        <v>226</v>
      </c>
      <c r="H2453" s="1"/>
      <c r="I2453" s="1"/>
      <c r="J2453" s="1"/>
    </row>
    <row r="2454" spans="1:10" x14ac:dyDescent="0.25">
      <c r="G2454" s="3" t="s">
        <v>227</v>
      </c>
      <c r="H2454" s="1"/>
      <c r="I2454" s="1"/>
      <c r="J2454" s="1"/>
    </row>
    <row r="2455" spans="1:10" x14ac:dyDescent="0.25">
      <c r="G2455" s="3" t="s">
        <v>228</v>
      </c>
      <c r="H2455" s="1"/>
      <c r="I2455" s="1"/>
      <c r="J2455" s="1"/>
    </row>
    <row r="2456" spans="1:10" x14ac:dyDescent="0.25">
      <c r="G2456" s="3" t="s">
        <v>230</v>
      </c>
      <c r="H2456" s="1"/>
      <c r="I2456" s="1"/>
      <c r="J2456" s="1"/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/>
      <c r="I2457" s="1"/>
      <c r="J2457" s="1"/>
    </row>
    <row r="2458" spans="1:10" x14ac:dyDescent="0.25">
      <c r="G2458" s="3" t="s">
        <v>226</v>
      </c>
      <c r="H2458" s="1"/>
      <c r="I2458" s="1"/>
      <c r="J2458" s="1"/>
    </row>
    <row r="2459" spans="1:10" x14ac:dyDescent="0.25">
      <c r="E2459">
        <v>43</v>
      </c>
      <c r="F2459" t="s">
        <v>29</v>
      </c>
      <c r="G2459" s="3" t="s">
        <v>36</v>
      </c>
      <c r="H2459" s="1"/>
      <c r="I2459" s="1"/>
      <c r="J2459" s="1"/>
    </row>
    <row r="2460" spans="1:10" x14ac:dyDescent="0.25">
      <c r="G2460" s="3" t="s">
        <v>226</v>
      </c>
      <c r="H2460" s="1"/>
      <c r="I2460" s="1"/>
      <c r="J2460" s="1"/>
    </row>
    <row r="2461" spans="1:10" x14ac:dyDescent="0.25">
      <c r="G2461" s="3" t="s">
        <v>227</v>
      </c>
      <c r="H2461" s="1"/>
      <c r="I2461" s="1"/>
      <c r="J2461" s="1"/>
    </row>
    <row r="2462" spans="1:10" x14ac:dyDescent="0.25">
      <c r="G2462" s="3" t="s">
        <v>228</v>
      </c>
      <c r="H2462" s="1"/>
      <c r="I2462" s="1"/>
      <c r="J2462" s="1"/>
    </row>
    <row r="2463" spans="1:10" x14ac:dyDescent="0.25">
      <c r="G2463" s="3" t="s">
        <v>230</v>
      </c>
      <c r="H2463" s="1"/>
      <c r="I2463" s="1"/>
      <c r="J2463" s="1"/>
    </row>
    <row r="2464" spans="1:10" x14ac:dyDescent="0.25">
      <c r="E2464">
        <v>52</v>
      </c>
      <c r="F2464" t="s">
        <v>32</v>
      </c>
      <c r="G2464" s="3" t="s">
        <v>36</v>
      </c>
      <c r="H2464" s="1"/>
      <c r="I2464" s="1"/>
      <c r="J2464" s="1"/>
    </row>
    <row r="2465" spans="1:10" x14ac:dyDescent="0.25">
      <c r="G2465" s="3" t="s">
        <v>226</v>
      </c>
      <c r="H2465" s="1"/>
      <c r="I2465" s="1"/>
      <c r="J2465" s="1"/>
    </row>
    <row r="2466" spans="1:10" x14ac:dyDescent="0.25">
      <c r="G2466" s="3" t="s">
        <v>227</v>
      </c>
      <c r="H2466" s="1"/>
      <c r="I2466" s="1"/>
      <c r="J2466" s="1"/>
    </row>
    <row r="2467" spans="1:10" x14ac:dyDescent="0.25">
      <c r="G2467" s="3" t="s">
        <v>230</v>
      </c>
      <c r="H2467" s="1"/>
      <c r="I2467" s="1"/>
      <c r="J2467" s="1"/>
    </row>
    <row r="2468" spans="1:10" x14ac:dyDescent="0.25">
      <c r="E2468">
        <v>61</v>
      </c>
      <c r="F2468" t="s">
        <v>33</v>
      </c>
      <c r="G2468" s="3" t="s">
        <v>36</v>
      </c>
      <c r="H2468" s="1"/>
      <c r="I2468" s="1"/>
      <c r="J2468" s="1"/>
    </row>
    <row r="2469" spans="1:10" x14ac:dyDescent="0.25">
      <c r="G2469" s="3" t="s">
        <v>226</v>
      </c>
      <c r="H2469" s="1"/>
      <c r="I2469" s="1"/>
      <c r="J2469" s="1"/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G2472" s="3" t="s">
        <v>227</v>
      </c>
      <c r="H2472" s="1"/>
      <c r="I2472" s="1"/>
      <c r="J2472" s="1"/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/>
      <c r="I2473" s="1"/>
      <c r="J2473" s="1"/>
    </row>
    <row r="2474" spans="1:10" x14ac:dyDescent="0.25">
      <c r="G2474" s="3" t="s">
        <v>226</v>
      </c>
      <c r="H2474" s="1"/>
      <c r="I2474" s="1"/>
      <c r="J2474" s="1"/>
    </row>
    <row r="2475" spans="1:10" x14ac:dyDescent="0.25">
      <c r="G2475" s="3" t="s">
        <v>227</v>
      </c>
      <c r="H2475" s="1"/>
      <c r="I2475" s="1"/>
      <c r="J2475" s="1"/>
    </row>
    <row r="2476" spans="1:10" x14ac:dyDescent="0.25">
      <c r="G2476" s="3" t="s">
        <v>230</v>
      </c>
      <c r="H2476" s="1"/>
      <c r="I2476" s="1"/>
      <c r="J2476" s="1"/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/>
      <c r="I2477" s="1"/>
      <c r="J2477" s="1"/>
    </row>
    <row r="2478" spans="1:10" x14ac:dyDescent="0.25">
      <c r="G2478" s="3" t="s">
        <v>226</v>
      </c>
      <c r="H2478" s="1"/>
      <c r="I2478" s="1"/>
      <c r="J2478" s="1"/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1:10" x14ac:dyDescent="0.25">
      <c r="G2481" s="3" t="s">
        <v>227</v>
      </c>
      <c r="H2481" s="1"/>
      <c r="I2481" s="1"/>
      <c r="J2481" s="1"/>
    </row>
    <row r="2482" spans="1:10" x14ac:dyDescent="0.25">
      <c r="G2482" s="3" t="s">
        <v>230</v>
      </c>
      <c r="H2482" s="1"/>
      <c r="I2482" s="1"/>
      <c r="J2482" s="1"/>
    </row>
    <row r="2483" spans="1:10" x14ac:dyDescent="0.25">
      <c r="E2483">
        <v>43</v>
      </c>
      <c r="F2483" t="s">
        <v>29</v>
      </c>
      <c r="G2483" s="3" t="s">
        <v>36</v>
      </c>
      <c r="H2483" s="1"/>
      <c r="I2483" s="1"/>
      <c r="J2483" s="1"/>
    </row>
    <row r="2484" spans="1:10" x14ac:dyDescent="0.25">
      <c r="G2484" s="3" t="s">
        <v>226</v>
      </c>
      <c r="H2484" s="1"/>
      <c r="I2484" s="1"/>
      <c r="J2484" s="1"/>
    </row>
    <row r="2485" spans="1:10" x14ac:dyDescent="0.25">
      <c r="G2485" s="3" t="s">
        <v>227</v>
      </c>
      <c r="H2485" s="1"/>
      <c r="I2485" s="1"/>
      <c r="J2485" s="1"/>
    </row>
    <row r="2486" spans="1:10" x14ac:dyDescent="0.25">
      <c r="G2486" s="3" t="s">
        <v>228</v>
      </c>
      <c r="H2486" s="1"/>
      <c r="I2486" s="1"/>
      <c r="J2486" s="1"/>
    </row>
    <row r="2487" spans="1:10" x14ac:dyDescent="0.25">
      <c r="G2487" s="3" t="s">
        <v>231</v>
      </c>
      <c r="H2487" s="1"/>
      <c r="I2487" s="1"/>
      <c r="J2487" s="1"/>
    </row>
    <row r="2488" spans="1:10" x14ac:dyDescent="0.25">
      <c r="G2488" s="3" t="s">
        <v>229</v>
      </c>
      <c r="H2488" s="1"/>
      <c r="I2488" s="1"/>
      <c r="J2488" s="1"/>
    </row>
    <row r="2489" spans="1:10" x14ac:dyDescent="0.25">
      <c r="G2489" s="3" t="s">
        <v>230</v>
      </c>
      <c r="H2489" s="1"/>
      <c r="I2489" s="1"/>
      <c r="J2489" s="1"/>
    </row>
    <row r="2490" spans="1:10" x14ac:dyDescent="0.25">
      <c r="G2490" s="3" t="s">
        <v>232</v>
      </c>
      <c r="H2490" s="1"/>
      <c r="I2490" s="1"/>
      <c r="J2490" s="1"/>
    </row>
    <row r="2491" spans="1:10" x14ac:dyDescent="0.25">
      <c r="E2491">
        <v>52</v>
      </c>
      <c r="F2491" t="s">
        <v>32</v>
      </c>
      <c r="G2491" s="3" t="s">
        <v>228</v>
      </c>
      <c r="H2491" s="1"/>
      <c r="I2491" s="1"/>
      <c r="J2491" s="1"/>
    </row>
    <row r="2492" spans="1:10" x14ac:dyDescent="0.25">
      <c r="G2492" s="3" t="s">
        <v>230</v>
      </c>
      <c r="H2492" s="1"/>
      <c r="I2492" s="1"/>
      <c r="J2492" s="1"/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/>
      <c r="I2493" s="1"/>
      <c r="J2493" s="1"/>
    </row>
    <row r="2494" spans="1:10" x14ac:dyDescent="0.25">
      <c r="E2494">
        <v>61</v>
      </c>
      <c r="F2494" t="s">
        <v>33</v>
      </c>
      <c r="G2494" s="3" t="s">
        <v>36</v>
      </c>
      <c r="H2494" s="1"/>
      <c r="I2494" s="1"/>
      <c r="J2494" s="1"/>
    </row>
    <row r="2495" spans="1:10" x14ac:dyDescent="0.25">
      <c r="G2495" s="3" t="s">
        <v>226</v>
      </c>
      <c r="H2495" s="1"/>
      <c r="I2495" s="1"/>
      <c r="J2495" s="1"/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/>
      <c r="I2496" s="1"/>
      <c r="J2496" s="1"/>
    </row>
    <row r="2497" spans="1:10" x14ac:dyDescent="0.25">
      <c r="G2497" s="3" t="s">
        <v>226</v>
      </c>
      <c r="H2497" s="1"/>
      <c r="I2497" s="1"/>
      <c r="J2497" s="1"/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/>
      <c r="I2498" s="1"/>
      <c r="J2498" s="1"/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/>
      <c r="I2499" s="1"/>
      <c r="J2499" s="1"/>
    </row>
    <row r="2500" spans="1:10" x14ac:dyDescent="0.25">
      <c r="G2500" s="3" t="s">
        <v>226</v>
      </c>
      <c r="H2500" s="1"/>
      <c r="I2500" s="1"/>
      <c r="J2500" s="1"/>
    </row>
    <row r="2501" spans="1:10" x14ac:dyDescent="0.25">
      <c r="G2501" s="3" t="s">
        <v>227</v>
      </c>
      <c r="H2501" s="1"/>
      <c r="I2501" s="1"/>
      <c r="J2501" s="1"/>
    </row>
    <row r="2502" spans="1:10" x14ac:dyDescent="0.25">
      <c r="G2502" s="3" t="s">
        <v>230</v>
      </c>
      <c r="H2502" s="1"/>
      <c r="I2502" s="1"/>
      <c r="J2502" s="1"/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/>
      <c r="I2503" s="1"/>
      <c r="J2503" s="1"/>
    </row>
    <row r="2504" spans="1:10" x14ac:dyDescent="0.25">
      <c r="E2504">
        <v>43</v>
      </c>
      <c r="F2504" t="s">
        <v>29</v>
      </c>
      <c r="G2504" s="3" t="s">
        <v>36</v>
      </c>
      <c r="H2504" s="1"/>
      <c r="I2504" s="1"/>
      <c r="J2504" s="1"/>
    </row>
    <row r="2505" spans="1:10" x14ac:dyDescent="0.25">
      <c r="G2505" s="3" t="s">
        <v>226</v>
      </c>
      <c r="H2505" s="1"/>
      <c r="I2505" s="1"/>
      <c r="J2505" s="1"/>
    </row>
    <row r="2506" spans="1:10" x14ac:dyDescent="0.25">
      <c r="G2506" s="3" t="s">
        <v>227</v>
      </c>
      <c r="H2506" s="1"/>
      <c r="I2506" s="1"/>
      <c r="J2506" s="1"/>
    </row>
    <row r="2507" spans="1:10" x14ac:dyDescent="0.25">
      <c r="G2507" s="3" t="s">
        <v>228</v>
      </c>
      <c r="H2507" s="1"/>
      <c r="I2507" s="1"/>
      <c r="J2507" s="1"/>
    </row>
    <row r="2508" spans="1:10" x14ac:dyDescent="0.25">
      <c r="G2508" s="3" t="s">
        <v>230</v>
      </c>
      <c r="H2508" s="1"/>
      <c r="I2508" s="1"/>
      <c r="J2508" s="1"/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x14ac:dyDescent="0.25">
      <c r="G2510" s="3" t="s">
        <v>226</v>
      </c>
      <c r="H2510" s="1"/>
      <c r="I2510" s="1"/>
      <c r="J2510" s="1"/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226</v>
      </c>
      <c r="H2512" s="1"/>
      <c r="I2512" s="1"/>
      <c r="J2512" s="1"/>
    </row>
    <row r="2513" spans="3:10" x14ac:dyDescent="0.25">
      <c r="G2513" s="3" t="s">
        <v>228</v>
      </c>
      <c r="H2513" s="1"/>
      <c r="I2513" s="1"/>
      <c r="J2513" s="1"/>
    </row>
    <row r="2514" spans="3:10" x14ac:dyDescent="0.25">
      <c r="G2514" s="3" t="s">
        <v>230</v>
      </c>
      <c r="H2514" s="1"/>
      <c r="I2514" s="1"/>
      <c r="J2514" s="1"/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/>
      <c r="I2515" s="1"/>
      <c r="J2515" s="1"/>
    </row>
    <row r="2516" spans="3:10" x14ac:dyDescent="0.25">
      <c r="G2516" s="3" t="s">
        <v>226</v>
      </c>
      <c r="H2516" s="1"/>
      <c r="I2516" s="1"/>
      <c r="J2516" s="1"/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/>
      <c r="I2517" s="1"/>
      <c r="J2517" s="1"/>
    </row>
    <row r="2518" spans="3:10" x14ac:dyDescent="0.25">
      <c r="G2518" s="3" t="s">
        <v>226</v>
      </c>
      <c r="H2518" s="1"/>
      <c r="I2518" s="1"/>
      <c r="J2518" s="1"/>
    </row>
    <row r="2519" spans="3:10" x14ac:dyDescent="0.25">
      <c r="E2519">
        <v>43</v>
      </c>
      <c r="F2519" t="s">
        <v>29</v>
      </c>
      <c r="G2519" s="3" t="s">
        <v>36</v>
      </c>
      <c r="H2519" s="1"/>
      <c r="I2519" s="1"/>
      <c r="J2519" s="1"/>
    </row>
    <row r="2520" spans="3:10" x14ac:dyDescent="0.25">
      <c r="G2520" s="3" t="s">
        <v>226</v>
      </c>
      <c r="H2520" s="1"/>
      <c r="I2520" s="1"/>
      <c r="J2520" s="1"/>
    </row>
    <row r="2521" spans="3:10" x14ac:dyDescent="0.25">
      <c r="G2521" s="3" t="s">
        <v>227</v>
      </c>
      <c r="H2521" s="1"/>
      <c r="I2521" s="1"/>
      <c r="J2521" s="1"/>
    </row>
    <row r="2522" spans="3:10" x14ac:dyDescent="0.25">
      <c r="G2522" s="3" t="s">
        <v>228</v>
      </c>
      <c r="H2522" s="1"/>
      <c r="I2522" s="1"/>
      <c r="J2522" s="1"/>
    </row>
    <row r="2523" spans="3:10" x14ac:dyDescent="0.25">
      <c r="G2523" s="3" t="s">
        <v>231</v>
      </c>
      <c r="H2523" s="1"/>
      <c r="I2523" s="1"/>
      <c r="J2523" s="1"/>
    </row>
    <row r="2524" spans="3:10" x14ac:dyDescent="0.25">
      <c r="G2524" s="3" t="s">
        <v>229</v>
      </c>
      <c r="H2524" s="1"/>
      <c r="I2524" s="1"/>
      <c r="J2524" s="1"/>
    </row>
    <row r="2525" spans="3:10" x14ac:dyDescent="0.25">
      <c r="G2525" s="3" t="s">
        <v>230</v>
      </c>
      <c r="H2525" s="1"/>
      <c r="I2525" s="1"/>
      <c r="J2525" s="1"/>
    </row>
    <row r="2526" spans="3:10" x14ac:dyDescent="0.25">
      <c r="G2526" s="3" t="s">
        <v>232</v>
      </c>
      <c r="H2526" s="1"/>
      <c r="I2526" s="1"/>
      <c r="J2526" s="1"/>
    </row>
    <row r="2527" spans="3:10" x14ac:dyDescent="0.25">
      <c r="E2527">
        <v>52</v>
      </c>
      <c r="F2527" t="s">
        <v>32</v>
      </c>
      <c r="G2527" s="3" t="s">
        <v>228</v>
      </c>
      <c r="H2527" s="1"/>
      <c r="I2527" s="1"/>
      <c r="J2527" s="1"/>
    </row>
    <row r="2528" spans="3:10" x14ac:dyDescent="0.25">
      <c r="E2528">
        <v>61</v>
      </c>
      <c r="F2528" t="s">
        <v>33</v>
      </c>
      <c r="G2528" s="3" t="s">
        <v>226</v>
      </c>
      <c r="H2528" s="1"/>
      <c r="I2528" s="1"/>
      <c r="J2528" s="1"/>
    </row>
    <row r="2529" spans="1:10" x14ac:dyDescent="0.25">
      <c r="G2529" s="3" t="s">
        <v>230</v>
      </c>
      <c r="H2529" s="1"/>
      <c r="I2529" s="1"/>
      <c r="J2529" s="1"/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/>
      <c r="I2530" s="1"/>
      <c r="J2530" s="1"/>
    </row>
    <row r="2531" spans="1:10" x14ac:dyDescent="0.25">
      <c r="G2531" s="3" t="s">
        <v>226</v>
      </c>
      <c r="H2531" s="1"/>
      <c r="I2531" s="1"/>
      <c r="J2531" s="1"/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/>
      <c r="I2532" s="1"/>
      <c r="J2532" s="1"/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/>
      <c r="I2533" s="1"/>
      <c r="J2533" s="1"/>
    </row>
    <row r="2534" spans="1:10" x14ac:dyDescent="0.25">
      <c r="E2534">
        <v>43</v>
      </c>
      <c r="F2534" t="s">
        <v>29</v>
      </c>
      <c r="G2534" s="3" t="s">
        <v>226</v>
      </c>
      <c r="H2534" s="1"/>
      <c r="I2534" s="1"/>
      <c r="J2534" s="1"/>
    </row>
    <row r="2535" spans="1:10" x14ac:dyDescent="0.25">
      <c r="G2535" s="3" t="s">
        <v>227</v>
      </c>
      <c r="H2535" s="1"/>
      <c r="I2535" s="1"/>
      <c r="J2535" s="1"/>
    </row>
    <row r="2536" spans="1:10" x14ac:dyDescent="0.25">
      <c r="G2536" s="3" t="s">
        <v>230</v>
      </c>
      <c r="H2536" s="1"/>
      <c r="I2536" s="1"/>
      <c r="J2536" s="1"/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/>
      <c r="I2537" s="1"/>
      <c r="J2537" s="1"/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/>
      <c r="I2538" s="1"/>
      <c r="J2538" s="1"/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" sqref="G5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40" t="s">
        <v>236</v>
      </c>
      <c r="C3" s="41"/>
      <c r="D3" s="41"/>
      <c r="E3" s="41"/>
      <c r="F3" s="41"/>
      <c r="G3" s="41"/>
      <c r="H3" s="41"/>
      <c r="I3" s="41"/>
      <c r="J3" s="42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289</v>
      </c>
      <c r="I5" s="4" t="s">
        <v>290</v>
      </c>
      <c r="J5" s="4" t="s">
        <v>291</v>
      </c>
    </row>
    <row r="6" spans="1:10" ht="30" hidden="1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hidden="1" x14ac:dyDescent="0.25">
      <c r="G7" s="3" t="s">
        <v>226</v>
      </c>
      <c r="H7" s="1"/>
      <c r="I7" s="1"/>
      <c r="J7" s="1"/>
    </row>
    <row r="8" spans="1:10" hidden="1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hidden="1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hidden="1" x14ac:dyDescent="0.25">
      <c r="G10" s="3" t="s">
        <v>226</v>
      </c>
      <c r="H10" s="1"/>
      <c r="I10" s="1"/>
      <c r="J10" s="1"/>
    </row>
    <row r="11" spans="1:10" hidden="1" x14ac:dyDescent="0.25">
      <c r="G11" s="3" t="s">
        <v>227</v>
      </c>
      <c r="H11" s="1"/>
      <c r="I11" s="1"/>
      <c r="J11" s="1"/>
    </row>
    <row r="12" spans="1:10" hidden="1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hidden="1" x14ac:dyDescent="0.25">
      <c r="G13" s="3" t="s">
        <v>226</v>
      </c>
      <c r="H13" s="1"/>
      <c r="I13" s="1"/>
      <c r="J13" s="1"/>
    </row>
    <row r="14" spans="1:10" hidden="1" x14ac:dyDescent="0.25">
      <c r="G14" s="3" t="s">
        <v>227</v>
      </c>
      <c r="H14" s="1"/>
      <c r="I14" s="1"/>
      <c r="J14" s="1"/>
    </row>
    <row r="15" spans="1:10" hidden="1" x14ac:dyDescent="0.25">
      <c r="G15" s="3" t="s">
        <v>230</v>
      </c>
      <c r="H15" s="1"/>
      <c r="I15" s="1"/>
      <c r="J15" s="1"/>
    </row>
    <row r="16" spans="1:10" hidden="1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hidden="1" x14ac:dyDescent="0.25">
      <c r="G17" s="3" t="s">
        <v>227</v>
      </c>
      <c r="H17" s="1"/>
      <c r="I17" s="1"/>
      <c r="J17" s="1"/>
    </row>
    <row r="18" spans="1:10" hidden="1" x14ac:dyDescent="0.25">
      <c r="G18" s="3" t="s">
        <v>230</v>
      </c>
      <c r="H18" s="1"/>
      <c r="I18" s="1"/>
      <c r="J18" s="1"/>
    </row>
    <row r="19" spans="1:10" hidden="1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hidden="1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hidden="1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hidden="1" x14ac:dyDescent="0.25">
      <c r="G22" s="3" t="s">
        <v>226</v>
      </c>
      <c r="H22" s="1"/>
      <c r="I22" s="1"/>
      <c r="J22" s="1"/>
    </row>
    <row r="23" spans="1:10" hidden="1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hidden="1" x14ac:dyDescent="0.25">
      <c r="G24" s="3" t="s">
        <v>230</v>
      </c>
      <c r="H24" s="1"/>
      <c r="I24" s="1"/>
      <c r="J24" s="1"/>
    </row>
    <row r="25" spans="1:10" hidden="1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hidden="1" x14ac:dyDescent="0.25">
      <c r="G26" s="3" t="s">
        <v>227</v>
      </c>
      <c r="H26" s="1"/>
      <c r="I26" s="1"/>
      <c r="J26" s="1"/>
    </row>
    <row r="27" spans="1:10" hidden="1" x14ac:dyDescent="0.25">
      <c r="G27" s="3" t="s">
        <v>228</v>
      </c>
      <c r="H27" s="1"/>
      <c r="I27" s="1"/>
      <c r="J27" s="1"/>
    </row>
    <row r="28" spans="1:10" hidden="1" x14ac:dyDescent="0.25">
      <c r="G28" s="3" t="s">
        <v>230</v>
      </c>
      <c r="H28" s="1"/>
      <c r="I28" s="1"/>
      <c r="J28" s="1"/>
    </row>
    <row r="29" spans="1:10" hidden="1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hidden="1" x14ac:dyDescent="0.25">
      <c r="G30" s="3" t="s">
        <v>226</v>
      </c>
      <c r="H30" s="1"/>
      <c r="I30" s="1"/>
      <c r="J30" s="1"/>
    </row>
    <row r="31" spans="1:10" hidden="1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hidden="1" x14ac:dyDescent="0.25">
      <c r="G32" s="3" t="s">
        <v>230</v>
      </c>
      <c r="H32" s="1"/>
      <c r="I32" s="1"/>
      <c r="J32" s="1"/>
    </row>
    <row r="33" spans="1:10" hidden="1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hidden="1" x14ac:dyDescent="0.25">
      <c r="G34" s="3" t="s">
        <v>226</v>
      </c>
      <c r="H34" s="1"/>
      <c r="I34" s="1"/>
      <c r="J34" s="1"/>
    </row>
    <row r="35" spans="1:10" hidden="1" x14ac:dyDescent="0.25">
      <c r="G35" s="3" t="s">
        <v>228</v>
      </c>
      <c r="H35" s="1"/>
      <c r="I35" s="1"/>
      <c r="J35" s="1"/>
    </row>
    <row r="36" spans="1:10" hidden="1" x14ac:dyDescent="0.25">
      <c r="G36" s="3" t="s">
        <v>230</v>
      </c>
      <c r="H36" s="1"/>
      <c r="I36" s="1"/>
      <c r="J36" s="1"/>
    </row>
    <row r="37" spans="1:10" hidden="1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hidden="1" x14ac:dyDescent="0.25">
      <c r="G38" s="3" t="s">
        <v>226</v>
      </c>
      <c r="H38" s="1"/>
      <c r="I38" s="1"/>
      <c r="J38" s="1"/>
    </row>
    <row r="39" spans="1:10" hidden="1" x14ac:dyDescent="0.25">
      <c r="G39" s="3" t="s">
        <v>228</v>
      </c>
      <c r="H39" s="1"/>
      <c r="I39" s="1"/>
      <c r="J39" s="1"/>
    </row>
    <row r="40" spans="1:10" hidden="1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hidden="1" x14ac:dyDescent="0.25">
      <c r="G41" s="3" t="s">
        <v>226</v>
      </c>
      <c r="H41" s="1"/>
      <c r="I41" s="1"/>
      <c r="J41" s="1"/>
    </row>
    <row r="42" spans="1:10" hidden="1" x14ac:dyDescent="0.25">
      <c r="G42" s="3" t="s">
        <v>228</v>
      </c>
      <c r="H42" s="1"/>
      <c r="I42" s="1"/>
      <c r="J42" s="1"/>
    </row>
    <row r="43" spans="1:10" hidden="1" x14ac:dyDescent="0.25">
      <c r="G43" s="3" t="s">
        <v>230</v>
      </c>
      <c r="H43" s="1"/>
      <c r="I43" s="1"/>
      <c r="J43" s="1"/>
    </row>
    <row r="44" spans="1:10" hidden="1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hidden="1" x14ac:dyDescent="0.25">
      <c r="G45" s="3" t="s">
        <v>227</v>
      </c>
      <c r="H45" s="1"/>
      <c r="I45" s="1"/>
      <c r="J45" s="1"/>
    </row>
    <row r="46" spans="1:10" hidden="1" x14ac:dyDescent="0.25">
      <c r="G46" s="3" t="s">
        <v>230</v>
      </c>
      <c r="H46" s="1"/>
      <c r="I46" s="1"/>
      <c r="J46" s="1"/>
    </row>
    <row r="47" spans="1:10" ht="30" hidden="1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hidden="1" x14ac:dyDescent="0.25">
      <c r="G48" s="3" t="s">
        <v>226</v>
      </c>
      <c r="H48" s="1"/>
      <c r="I48" s="1"/>
      <c r="J48" s="1"/>
    </row>
    <row r="49" spans="3:10" hidden="1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hidden="1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hidden="1" x14ac:dyDescent="0.25">
      <c r="G51" s="3" t="s">
        <v>226</v>
      </c>
      <c r="H51" s="1"/>
      <c r="I51" s="1"/>
      <c r="J51" s="1"/>
    </row>
    <row r="52" spans="3:10" hidden="1" x14ac:dyDescent="0.25">
      <c r="G52" s="3" t="s">
        <v>227</v>
      </c>
      <c r="H52" s="1"/>
      <c r="I52" s="1"/>
      <c r="J52" s="1"/>
    </row>
    <row r="53" spans="3:10" hidden="1" x14ac:dyDescent="0.25">
      <c r="G53" s="3" t="s">
        <v>228</v>
      </c>
      <c r="H53" s="1"/>
      <c r="I53" s="1"/>
      <c r="J53" s="1"/>
    </row>
    <row r="54" spans="3:10" hidden="1" x14ac:dyDescent="0.25">
      <c r="G54" s="3" t="s">
        <v>230</v>
      </c>
      <c r="H54" s="1"/>
      <c r="I54" s="1"/>
      <c r="J54" s="1"/>
    </row>
    <row r="55" spans="3:10" hidden="1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hidden="1" x14ac:dyDescent="0.25">
      <c r="G56" s="3" t="s">
        <v>226</v>
      </c>
      <c r="H56" s="1"/>
      <c r="I56" s="1"/>
      <c r="J56" s="1"/>
    </row>
    <row r="57" spans="3:10" hidden="1" x14ac:dyDescent="0.25">
      <c r="G57" s="3" t="s">
        <v>227</v>
      </c>
      <c r="H57" s="1"/>
      <c r="I57" s="1"/>
      <c r="J57" s="1"/>
    </row>
    <row r="58" spans="3:10" hidden="1" x14ac:dyDescent="0.25">
      <c r="G58" s="3" t="s">
        <v>228</v>
      </c>
      <c r="H58" s="1"/>
      <c r="I58" s="1"/>
      <c r="J58" s="1"/>
    </row>
    <row r="59" spans="3:10" hidden="1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hidden="1" x14ac:dyDescent="0.25">
      <c r="G60" s="3" t="s">
        <v>226</v>
      </c>
      <c r="H60" s="1"/>
      <c r="I60" s="1"/>
      <c r="J60" s="1"/>
    </row>
    <row r="61" spans="3:10" hidden="1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hidden="1" x14ac:dyDescent="0.25">
      <c r="G62" s="3" t="s">
        <v>227</v>
      </c>
      <c r="H62" s="1"/>
      <c r="I62" s="1"/>
      <c r="J62" s="1"/>
    </row>
    <row r="63" spans="3:10" hidden="1" x14ac:dyDescent="0.25">
      <c r="G63" s="3" t="s">
        <v>228</v>
      </c>
      <c r="H63" s="1"/>
      <c r="I63" s="1"/>
      <c r="J63" s="1"/>
    </row>
    <row r="64" spans="3:10" hidden="1" x14ac:dyDescent="0.25">
      <c r="G64" s="3" t="s">
        <v>229</v>
      </c>
      <c r="H64" s="1"/>
      <c r="I64" s="1"/>
      <c r="J64" s="1"/>
    </row>
    <row r="65" spans="1:10" hidden="1" x14ac:dyDescent="0.25">
      <c r="G65" s="3" t="s">
        <v>230</v>
      </c>
      <c r="H65" s="1"/>
      <c r="I65" s="1"/>
      <c r="J65" s="1"/>
    </row>
    <row r="66" spans="1:10" hidden="1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hidden="1" x14ac:dyDescent="0.25">
      <c r="G67" s="3" t="s">
        <v>226</v>
      </c>
      <c r="H67" s="1"/>
      <c r="I67" s="1"/>
      <c r="J67" s="1"/>
    </row>
    <row r="68" spans="1:10" hidden="1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hidden="1" x14ac:dyDescent="0.25">
      <c r="G69" s="3" t="s">
        <v>226</v>
      </c>
      <c r="H69" s="1"/>
      <c r="I69" s="1"/>
      <c r="J69" s="1"/>
    </row>
    <row r="70" spans="1:10" hidden="1" x14ac:dyDescent="0.25">
      <c r="G70" s="3" t="s">
        <v>227</v>
      </c>
      <c r="H70" s="1"/>
      <c r="I70" s="1"/>
      <c r="J70" s="1"/>
    </row>
    <row r="71" spans="1:10" hidden="1" x14ac:dyDescent="0.25">
      <c r="G71" s="3" t="s">
        <v>229</v>
      </c>
      <c r="H71" s="1"/>
      <c r="I71" s="1"/>
      <c r="J71" s="1"/>
    </row>
    <row r="72" spans="1:10" hidden="1" x14ac:dyDescent="0.25">
      <c r="G72" s="3" t="s">
        <v>230</v>
      </c>
      <c r="H72" s="1"/>
      <c r="I72" s="1"/>
      <c r="J72" s="1"/>
    </row>
    <row r="73" spans="1:10" hidden="1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hidden="1" x14ac:dyDescent="0.25">
      <c r="G74" s="3" t="s">
        <v>226</v>
      </c>
      <c r="H74" s="1"/>
      <c r="I74" s="1"/>
      <c r="J74" s="1"/>
    </row>
    <row r="75" spans="1:10" hidden="1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hidden="1" x14ac:dyDescent="0.25">
      <c r="G76" s="3" t="s">
        <v>226</v>
      </c>
      <c r="H76" s="1"/>
      <c r="I76" s="1"/>
      <c r="J76" s="1"/>
    </row>
    <row r="77" spans="1:10" hidden="1" x14ac:dyDescent="0.25">
      <c r="G77" s="3" t="s">
        <v>227</v>
      </c>
      <c r="H77" s="1"/>
      <c r="I77" s="1"/>
      <c r="J77" s="1"/>
    </row>
    <row r="78" spans="1:10" hidden="1" x14ac:dyDescent="0.25">
      <c r="G78" s="3" t="s">
        <v>230</v>
      </c>
      <c r="H78" s="1"/>
      <c r="I78" s="1"/>
      <c r="J78" s="1"/>
    </row>
    <row r="79" spans="1:10" hidden="1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hidden="1" x14ac:dyDescent="0.25">
      <c r="G80" s="3" t="s">
        <v>226</v>
      </c>
      <c r="H80" s="1"/>
      <c r="I80" s="1"/>
      <c r="J80" s="1"/>
    </row>
    <row r="81" spans="1:10" hidden="1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hidden="1" x14ac:dyDescent="0.25">
      <c r="G82" s="3" t="s">
        <v>227</v>
      </c>
      <c r="H82" s="1"/>
      <c r="I82" s="1"/>
      <c r="J82" s="1"/>
    </row>
    <row r="83" spans="1:10" hidden="1" x14ac:dyDescent="0.25">
      <c r="G83" s="3" t="s">
        <v>230</v>
      </c>
      <c r="H83" s="1"/>
      <c r="I83" s="1"/>
      <c r="J83" s="1"/>
    </row>
    <row r="84" spans="1:10" ht="30" hidden="1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hidden="1" x14ac:dyDescent="0.25">
      <c r="G85" s="3" t="s">
        <v>226</v>
      </c>
      <c r="H85" s="1"/>
      <c r="I85" s="1"/>
      <c r="J85" s="1"/>
    </row>
    <row r="86" spans="1:10" hidden="1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hidden="1" x14ac:dyDescent="0.25">
      <c r="G87" s="3" t="s">
        <v>226</v>
      </c>
      <c r="H87" s="1"/>
      <c r="I87" s="1"/>
      <c r="J87" s="1"/>
    </row>
    <row r="88" spans="1:10" hidden="1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hidden="1" x14ac:dyDescent="0.25">
      <c r="G89" s="3" t="s">
        <v>226</v>
      </c>
      <c r="H89" s="1"/>
      <c r="I89" s="1"/>
      <c r="J89" s="1"/>
    </row>
    <row r="90" spans="1:10" hidden="1" x14ac:dyDescent="0.25">
      <c r="G90" s="3" t="s">
        <v>227</v>
      </c>
      <c r="H90" s="1"/>
      <c r="I90" s="1"/>
      <c r="J90" s="1"/>
    </row>
    <row r="91" spans="1:10" hidden="1" x14ac:dyDescent="0.25">
      <c r="G91" s="3" t="s">
        <v>230</v>
      </c>
      <c r="H91" s="1"/>
      <c r="I91" s="1"/>
      <c r="J91" s="1"/>
    </row>
    <row r="92" spans="1:10" hidden="1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hidden="1" x14ac:dyDescent="0.25">
      <c r="G93" s="3" t="s">
        <v>226</v>
      </c>
      <c r="H93" s="1"/>
      <c r="I93" s="1"/>
      <c r="J93" s="1"/>
    </row>
    <row r="94" spans="1:10" hidden="1" x14ac:dyDescent="0.25">
      <c r="G94" s="3" t="s">
        <v>230</v>
      </c>
      <c r="H94" s="1"/>
      <c r="I94" s="1"/>
      <c r="J94" s="1"/>
    </row>
    <row r="95" spans="1:10" hidden="1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hidden="1" x14ac:dyDescent="0.25">
      <c r="G96" s="3" t="s">
        <v>227</v>
      </c>
      <c r="H96" s="1"/>
      <c r="I96" s="1"/>
      <c r="J96" s="1"/>
    </row>
    <row r="97" spans="1:10" hidden="1" x14ac:dyDescent="0.25">
      <c r="G97" s="3" t="s">
        <v>230</v>
      </c>
      <c r="H97" s="1"/>
      <c r="I97" s="1"/>
      <c r="J97" s="1"/>
    </row>
    <row r="98" spans="1:10" hidden="1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hidden="1" x14ac:dyDescent="0.25">
      <c r="G99" s="3" t="s">
        <v>226</v>
      </c>
      <c r="H99" s="1"/>
      <c r="I99" s="1"/>
      <c r="J99" s="1"/>
    </row>
    <row r="100" spans="1:10" hidden="1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hidden="1" x14ac:dyDescent="0.25">
      <c r="G101" s="3" t="s">
        <v>226</v>
      </c>
      <c r="H101" s="1"/>
      <c r="I101" s="1"/>
      <c r="J101" s="1"/>
    </row>
    <row r="102" spans="1:10" hidden="1" x14ac:dyDescent="0.25">
      <c r="G102" s="3" t="s">
        <v>227</v>
      </c>
      <c r="H102" s="1"/>
      <c r="I102" s="1"/>
      <c r="J102" s="1"/>
    </row>
    <row r="103" spans="1:10" hidden="1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hidden="1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hidden="1" x14ac:dyDescent="0.25">
      <c r="G105" s="3" t="s">
        <v>226</v>
      </c>
      <c r="H105" s="1"/>
      <c r="I105" s="1"/>
      <c r="J105" s="1"/>
    </row>
    <row r="106" spans="1:10" hidden="1" x14ac:dyDescent="0.25">
      <c r="G106" s="3" t="s">
        <v>227</v>
      </c>
      <c r="H106" s="1"/>
      <c r="I106" s="1"/>
      <c r="J106" s="1"/>
    </row>
    <row r="107" spans="1:10" hidden="1" x14ac:dyDescent="0.25">
      <c r="G107" s="3" t="s">
        <v>228</v>
      </c>
      <c r="H107" s="1"/>
      <c r="I107" s="1"/>
      <c r="J107" s="1"/>
    </row>
    <row r="108" spans="1:10" hidden="1" x14ac:dyDescent="0.25">
      <c r="G108" s="3" t="s">
        <v>230</v>
      </c>
      <c r="H108" s="1"/>
      <c r="I108" s="1"/>
      <c r="J108" s="1"/>
    </row>
    <row r="109" spans="1:10" hidden="1" x14ac:dyDescent="0.25">
      <c r="G109" s="3" t="s">
        <v>232</v>
      </c>
      <c r="H109" s="1"/>
      <c r="I109" s="1"/>
      <c r="J109" s="1"/>
    </row>
    <row r="110" spans="1:10" hidden="1" x14ac:dyDescent="0.25">
      <c r="G110" s="3" t="s">
        <v>234</v>
      </c>
      <c r="H110" s="1"/>
      <c r="I110" s="1"/>
      <c r="J110" s="1"/>
    </row>
    <row r="111" spans="1:10" hidden="1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hidden="1" x14ac:dyDescent="0.25">
      <c r="G112" s="3" t="s">
        <v>226</v>
      </c>
      <c r="H112" s="1"/>
      <c r="I112" s="1"/>
      <c r="J112" s="1"/>
    </row>
    <row r="113" spans="1:10" hidden="1" x14ac:dyDescent="0.25">
      <c r="G113" s="3" t="s">
        <v>230</v>
      </c>
      <c r="H113" s="1"/>
      <c r="I113" s="1"/>
      <c r="J113" s="1"/>
    </row>
    <row r="114" spans="1:10" hidden="1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hidden="1" x14ac:dyDescent="0.25">
      <c r="G115" s="3" t="s">
        <v>230</v>
      </c>
      <c r="H115" s="1"/>
      <c r="I115" s="1"/>
      <c r="J115" s="1"/>
    </row>
    <row r="116" spans="1:10" hidden="1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hidden="1" x14ac:dyDescent="0.25">
      <c r="G117" s="3" t="s">
        <v>230</v>
      </c>
      <c r="H117" s="1"/>
      <c r="I117" s="1"/>
      <c r="J117" s="1"/>
    </row>
    <row r="118" spans="1:10" hidden="1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hidden="1" x14ac:dyDescent="0.25">
      <c r="G119" s="3" t="s">
        <v>227</v>
      </c>
      <c r="H119" s="1"/>
      <c r="I119" s="1"/>
      <c r="J119" s="1"/>
    </row>
    <row r="120" spans="1:10" hidden="1" x14ac:dyDescent="0.25">
      <c r="G120" s="3" t="s">
        <v>230</v>
      </c>
      <c r="H120" s="1"/>
      <c r="I120" s="1"/>
      <c r="J120" s="1"/>
    </row>
    <row r="121" spans="1:10" hidden="1" x14ac:dyDescent="0.25">
      <c r="G121" s="3" t="s">
        <v>232</v>
      </c>
      <c r="H121" s="1"/>
      <c r="I121" s="1"/>
      <c r="J121" s="1"/>
    </row>
    <row r="122" spans="1:10" ht="30" hidden="1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hidden="1" x14ac:dyDescent="0.25">
      <c r="G123" s="3" t="s">
        <v>226</v>
      </c>
      <c r="H123" s="1"/>
      <c r="I123" s="1"/>
      <c r="J123" s="1"/>
    </row>
    <row r="124" spans="1:10" hidden="1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hidden="1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hidden="1" x14ac:dyDescent="0.25">
      <c r="G126" s="3" t="s">
        <v>228</v>
      </c>
      <c r="H126" s="1"/>
      <c r="I126" s="1"/>
      <c r="J126" s="1"/>
    </row>
    <row r="127" spans="1:10" hidden="1" x14ac:dyDescent="0.25">
      <c r="G127" s="3" t="s">
        <v>230</v>
      </c>
      <c r="H127" s="1"/>
      <c r="I127" s="1"/>
      <c r="J127" s="1"/>
    </row>
    <row r="128" spans="1:10" hidden="1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hidden="1" x14ac:dyDescent="0.25">
      <c r="G129" s="3" t="s">
        <v>226</v>
      </c>
      <c r="H129" s="1"/>
      <c r="I129" s="1"/>
      <c r="J129" s="1"/>
    </row>
    <row r="130" spans="1:10" hidden="1" x14ac:dyDescent="0.25">
      <c r="G130" s="3" t="s">
        <v>227</v>
      </c>
      <c r="H130" s="1"/>
      <c r="I130" s="1"/>
      <c r="J130" s="1"/>
    </row>
    <row r="131" spans="1:10" hidden="1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hidden="1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hidden="1" x14ac:dyDescent="0.25">
      <c r="G133" s="3" t="s">
        <v>226</v>
      </c>
      <c r="H133" s="1"/>
      <c r="I133" s="1"/>
      <c r="J133" s="1"/>
    </row>
    <row r="134" spans="1:10" hidden="1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hidden="1" x14ac:dyDescent="0.25">
      <c r="G135" s="3" t="s">
        <v>226</v>
      </c>
      <c r="H135" s="1"/>
      <c r="I135" s="1"/>
      <c r="J135" s="1"/>
    </row>
    <row r="136" spans="1:10" hidden="1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hidden="1" x14ac:dyDescent="0.25">
      <c r="G137" s="3" t="s">
        <v>226</v>
      </c>
      <c r="H137" s="1"/>
      <c r="I137" s="1"/>
      <c r="J137" s="1"/>
    </row>
    <row r="138" spans="1:10" hidden="1" x14ac:dyDescent="0.25">
      <c r="G138" s="3" t="s">
        <v>228</v>
      </c>
      <c r="H138" s="1"/>
      <c r="I138" s="1"/>
      <c r="J138" s="1"/>
    </row>
    <row r="139" spans="1:10" hidden="1" x14ac:dyDescent="0.25">
      <c r="G139" s="3" t="s">
        <v>229</v>
      </c>
      <c r="H139" s="1"/>
      <c r="I139" s="1"/>
      <c r="J139" s="1"/>
    </row>
    <row r="140" spans="1:10" hidden="1" x14ac:dyDescent="0.25">
      <c r="G140" s="3" t="s">
        <v>230</v>
      </c>
      <c r="H140" s="1"/>
      <c r="I140" s="1"/>
      <c r="J140" s="1"/>
    </row>
    <row r="141" spans="1:10" hidden="1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hidden="1" x14ac:dyDescent="0.25">
      <c r="G142" s="3" t="s">
        <v>226</v>
      </c>
      <c r="H142" s="1"/>
      <c r="I142" s="1"/>
      <c r="J142" s="1"/>
    </row>
    <row r="143" spans="1:10" hidden="1" x14ac:dyDescent="0.25">
      <c r="G143" s="3" t="s">
        <v>228</v>
      </c>
      <c r="H143" s="1"/>
      <c r="I143" s="1"/>
      <c r="J143" s="1"/>
    </row>
    <row r="144" spans="1:10" hidden="1" x14ac:dyDescent="0.25">
      <c r="G144" s="3" t="s">
        <v>230</v>
      </c>
      <c r="H144" s="1"/>
      <c r="I144" s="1"/>
      <c r="J144" s="1"/>
    </row>
    <row r="145" spans="1:10" hidden="1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hidden="1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hidden="1" x14ac:dyDescent="0.25">
      <c r="G147" s="3" t="s">
        <v>227</v>
      </c>
      <c r="H147" s="1"/>
      <c r="I147" s="1"/>
      <c r="J147" s="1"/>
    </row>
    <row r="148" spans="1:10" hidden="1" x14ac:dyDescent="0.25">
      <c r="G148" s="3" t="s">
        <v>228</v>
      </c>
      <c r="H148" s="1"/>
      <c r="I148" s="1"/>
      <c r="J148" s="1"/>
    </row>
    <row r="149" spans="1:10" hidden="1" x14ac:dyDescent="0.25">
      <c r="G149" s="3" t="s">
        <v>229</v>
      </c>
      <c r="H149" s="1"/>
      <c r="I149" s="1"/>
      <c r="J149" s="1"/>
    </row>
    <row r="150" spans="1:10" hidden="1" x14ac:dyDescent="0.25">
      <c r="G150" s="3" t="s">
        <v>230</v>
      </c>
      <c r="H150" s="1"/>
      <c r="I150" s="1"/>
      <c r="J150" s="1"/>
    </row>
    <row r="151" spans="1:10" ht="30" hidden="1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hidden="1" x14ac:dyDescent="0.25">
      <c r="G152" s="3" t="s">
        <v>226</v>
      </c>
      <c r="H152" s="1"/>
      <c r="I152" s="1"/>
      <c r="J152" s="1"/>
    </row>
    <row r="153" spans="1:10" hidden="1" x14ac:dyDescent="0.25">
      <c r="G153" s="3" t="s">
        <v>228</v>
      </c>
      <c r="H153" s="1"/>
      <c r="I153" s="1"/>
      <c r="J153" s="1"/>
    </row>
    <row r="154" spans="1:10" hidden="1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hidden="1" x14ac:dyDescent="0.25">
      <c r="G155" s="3" t="s">
        <v>227</v>
      </c>
      <c r="H155" s="1"/>
      <c r="I155" s="1"/>
      <c r="J155" s="1"/>
    </row>
    <row r="156" spans="1:10" hidden="1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hidden="1" x14ac:dyDescent="0.25">
      <c r="G157" s="3" t="s">
        <v>226</v>
      </c>
      <c r="H157" s="1"/>
      <c r="I157" s="1"/>
      <c r="J157" s="1"/>
    </row>
    <row r="158" spans="1:10" hidden="1" x14ac:dyDescent="0.25">
      <c r="G158" s="3" t="s">
        <v>227</v>
      </c>
      <c r="H158" s="1"/>
      <c r="I158" s="1"/>
      <c r="J158" s="1"/>
    </row>
    <row r="159" spans="1:10" hidden="1" x14ac:dyDescent="0.25">
      <c r="G159" s="3" t="s">
        <v>228</v>
      </c>
      <c r="H159" s="1"/>
      <c r="I159" s="1"/>
      <c r="J159" s="1"/>
    </row>
    <row r="160" spans="1:10" hidden="1" x14ac:dyDescent="0.25">
      <c r="G160" s="3" t="s">
        <v>230</v>
      </c>
      <c r="H160" s="1"/>
      <c r="I160" s="1"/>
      <c r="J160" s="1"/>
    </row>
    <row r="161" spans="3:10" hidden="1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hidden="1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hidden="1" x14ac:dyDescent="0.25">
      <c r="G163" s="3" t="s">
        <v>230</v>
      </c>
      <c r="H163" s="1"/>
      <c r="I163" s="1"/>
      <c r="J163" s="1"/>
    </row>
    <row r="164" spans="3:10" hidden="1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hidden="1" x14ac:dyDescent="0.25">
      <c r="G165" s="3" t="s">
        <v>226</v>
      </c>
      <c r="H165" s="1"/>
      <c r="I165" s="1"/>
      <c r="J165" s="1"/>
    </row>
    <row r="166" spans="3:10" hidden="1" x14ac:dyDescent="0.25">
      <c r="G166" s="3" t="s">
        <v>227</v>
      </c>
      <c r="H166" s="1"/>
      <c r="I166" s="1"/>
      <c r="J166" s="1"/>
    </row>
    <row r="167" spans="3:10" hidden="1" x14ac:dyDescent="0.25">
      <c r="G167" s="3" t="s">
        <v>228</v>
      </c>
      <c r="H167" s="1"/>
      <c r="I167" s="1"/>
      <c r="J167" s="1"/>
    </row>
    <row r="168" spans="3:10" hidden="1" x14ac:dyDescent="0.25">
      <c r="G168" s="3" t="s">
        <v>231</v>
      </c>
      <c r="H168" s="1"/>
      <c r="I168" s="1"/>
      <c r="J168" s="1"/>
    </row>
    <row r="169" spans="3:10" hidden="1" x14ac:dyDescent="0.25">
      <c r="G169" s="3" t="s">
        <v>230</v>
      </c>
      <c r="H169" s="1"/>
      <c r="I169" s="1"/>
      <c r="J169" s="1"/>
    </row>
    <row r="170" spans="3:10" hidden="1" x14ac:dyDescent="0.25">
      <c r="G170" s="3" t="s">
        <v>232</v>
      </c>
      <c r="H170" s="1"/>
      <c r="I170" s="1"/>
      <c r="J170" s="1"/>
    </row>
    <row r="171" spans="3:10" hidden="1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hidden="1" x14ac:dyDescent="0.25">
      <c r="G172" s="3" t="s">
        <v>227</v>
      </c>
      <c r="H172" s="1"/>
      <c r="I172" s="1"/>
      <c r="J172" s="1"/>
    </row>
    <row r="173" spans="3:10" hidden="1" x14ac:dyDescent="0.25">
      <c r="G173" s="3" t="s">
        <v>230</v>
      </c>
      <c r="H173" s="1"/>
      <c r="I173" s="1"/>
      <c r="J173" s="1"/>
    </row>
    <row r="174" spans="3:10" hidden="1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hidden="1" x14ac:dyDescent="0.25">
      <c r="G175" s="3" t="s">
        <v>226</v>
      </c>
      <c r="H175" s="1"/>
      <c r="I175" s="1"/>
      <c r="J175" s="1"/>
    </row>
    <row r="176" spans="3:10" hidden="1" x14ac:dyDescent="0.25">
      <c r="G176" s="3" t="s">
        <v>227</v>
      </c>
      <c r="H176" s="1"/>
      <c r="I176" s="1"/>
      <c r="J176" s="1"/>
    </row>
    <row r="177" spans="3:10" hidden="1" x14ac:dyDescent="0.25">
      <c r="G177" s="3" t="s">
        <v>228</v>
      </c>
      <c r="H177" s="1"/>
      <c r="I177" s="1"/>
      <c r="J177" s="1"/>
    </row>
    <row r="178" spans="3:10" hidden="1" x14ac:dyDescent="0.25">
      <c r="G178" s="3" t="s">
        <v>230</v>
      </c>
      <c r="H178" s="1"/>
      <c r="I178" s="1"/>
      <c r="J178" s="1"/>
    </row>
    <row r="179" spans="3:10" hidden="1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hidden="1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hidden="1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hidden="1" x14ac:dyDescent="0.25">
      <c r="G182" s="3" t="s">
        <v>227</v>
      </c>
      <c r="H182" s="1"/>
      <c r="I182" s="1"/>
      <c r="J182" s="1"/>
    </row>
    <row r="183" spans="3:10" hidden="1" x14ac:dyDescent="0.25">
      <c r="G183" s="3" t="s">
        <v>228</v>
      </c>
      <c r="H183" s="1"/>
      <c r="I183" s="1"/>
      <c r="J183" s="1"/>
    </row>
    <row r="184" spans="3:10" hidden="1" x14ac:dyDescent="0.25">
      <c r="G184" s="3" t="s">
        <v>230</v>
      </c>
      <c r="H184" s="1"/>
      <c r="I184" s="1"/>
      <c r="J184" s="1"/>
    </row>
    <row r="185" spans="3:10" hidden="1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hidden="1" x14ac:dyDescent="0.25">
      <c r="G186" s="3" t="s">
        <v>230</v>
      </c>
      <c r="H186" s="1"/>
      <c r="I186" s="1"/>
      <c r="J186" s="1"/>
    </row>
    <row r="187" spans="3:10" hidden="1" x14ac:dyDescent="0.25">
      <c r="G187" s="3" t="s">
        <v>232</v>
      </c>
      <c r="H187" s="1"/>
      <c r="I187" s="1"/>
      <c r="J187" s="1"/>
    </row>
    <row r="188" spans="3:10" hidden="1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hidden="1" x14ac:dyDescent="0.25">
      <c r="G189" s="3" t="s">
        <v>230</v>
      </c>
      <c r="H189" s="1"/>
      <c r="I189" s="1"/>
      <c r="J189" s="1"/>
    </row>
    <row r="190" spans="3:10" hidden="1" x14ac:dyDescent="0.25">
      <c r="G190" s="3" t="s">
        <v>232</v>
      </c>
      <c r="H190" s="1"/>
      <c r="I190" s="1"/>
      <c r="J190" s="1"/>
    </row>
    <row r="191" spans="3:10" hidden="1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hidden="1" x14ac:dyDescent="0.25">
      <c r="G192" s="3" t="s">
        <v>230</v>
      </c>
      <c r="H192" s="1"/>
      <c r="I192" s="1"/>
      <c r="J192" s="1"/>
    </row>
    <row r="193" spans="1:10" hidden="1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hidden="1" x14ac:dyDescent="0.25">
      <c r="G194" s="3" t="s">
        <v>230</v>
      </c>
      <c r="H194" s="1"/>
      <c r="I194" s="1"/>
      <c r="J194" s="1"/>
    </row>
    <row r="195" spans="1:10" hidden="1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hidden="1" x14ac:dyDescent="0.25">
      <c r="G196" s="3" t="s">
        <v>230</v>
      </c>
      <c r="H196" s="1"/>
      <c r="I196" s="1"/>
      <c r="J196" s="1"/>
    </row>
    <row r="197" spans="1:10" hidden="1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hidden="1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hidden="1" x14ac:dyDescent="0.25">
      <c r="G199" s="3" t="s">
        <v>36</v>
      </c>
      <c r="H199" s="1"/>
      <c r="I199" s="1"/>
      <c r="J199" s="1"/>
    </row>
    <row r="200" spans="1:10" hidden="1" x14ac:dyDescent="0.25">
      <c r="G200" s="3" t="s">
        <v>226</v>
      </c>
      <c r="H200" s="1"/>
      <c r="I200" s="1"/>
      <c r="J200" s="1"/>
    </row>
    <row r="201" spans="1:10" hidden="1" x14ac:dyDescent="0.25">
      <c r="G201" s="3" t="s">
        <v>230</v>
      </c>
      <c r="H201" s="1"/>
      <c r="I201" s="1"/>
      <c r="J201" s="1"/>
    </row>
    <row r="202" spans="1:10" hidden="1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hidden="1" x14ac:dyDescent="0.25">
      <c r="G203" s="3" t="s">
        <v>226</v>
      </c>
      <c r="H203" s="1"/>
      <c r="I203" s="1"/>
      <c r="J203" s="1"/>
    </row>
    <row r="204" spans="1:10" hidden="1" x14ac:dyDescent="0.25">
      <c r="G204" s="3" t="s">
        <v>227</v>
      </c>
      <c r="H204" s="1"/>
      <c r="I204" s="1"/>
      <c r="J204" s="1"/>
    </row>
    <row r="205" spans="1:10" hidden="1" x14ac:dyDescent="0.25">
      <c r="G205" s="3" t="s">
        <v>228</v>
      </c>
      <c r="H205" s="1"/>
      <c r="I205" s="1"/>
      <c r="J205" s="1"/>
    </row>
    <row r="206" spans="1:10" hidden="1" x14ac:dyDescent="0.25">
      <c r="G206" s="3" t="s">
        <v>230</v>
      </c>
      <c r="H206" s="1"/>
      <c r="I206" s="1"/>
      <c r="J206" s="1"/>
    </row>
    <row r="207" spans="1:10" hidden="1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hidden="1" x14ac:dyDescent="0.25">
      <c r="G208" s="3" t="s">
        <v>226</v>
      </c>
      <c r="H208" s="1"/>
      <c r="I208" s="1"/>
      <c r="J208" s="1"/>
    </row>
    <row r="209" spans="1:10" hidden="1" x14ac:dyDescent="0.25">
      <c r="G209" s="3" t="s">
        <v>233</v>
      </c>
      <c r="H209" s="1"/>
      <c r="I209" s="1"/>
      <c r="J209" s="1"/>
    </row>
    <row r="210" spans="1:10" hidden="1" x14ac:dyDescent="0.25">
      <c r="G210" s="3" t="s">
        <v>230</v>
      </c>
      <c r="H210" s="1"/>
      <c r="I210" s="1"/>
      <c r="J210" s="1"/>
    </row>
    <row r="211" spans="1:10" hidden="1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hidden="1" x14ac:dyDescent="0.25">
      <c r="G212" s="3" t="s">
        <v>230</v>
      </c>
      <c r="H212" s="1"/>
      <c r="I212" s="1"/>
      <c r="J212" s="1"/>
    </row>
    <row r="213" spans="1:10" hidden="1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hidden="1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hidden="1" x14ac:dyDescent="0.25">
      <c r="G215" s="3" t="s">
        <v>227</v>
      </c>
      <c r="H215" s="1"/>
      <c r="I215" s="1"/>
      <c r="J215" s="1"/>
    </row>
    <row r="216" spans="1:10" hidden="1" x14ac:dyDescent="0.25">
      <c r="G216" s="3" t="s">
        <v>228</v>
      </c>
      <c r="H216" s="1"/>
      <c r="I216" s="1"/>
      <c r="J216" s="1"/>
    </row>
    <row r="217" spans="1:10" hidden="1" x14ac:dyDescent="0.25">
      <c r="G217" s="3" t="s">
        <v>230</v>
      </c>
      <c r="H217" s="1"/>
      <c r="I217" s="1"/>
      <c r="J217" s="1"/>
    </row>
    <row r="218" spans="1:10" hidden="1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hidden="1" x14ac:dyDescent="0.25">
      <c r="G219" s="3" t="s">
        <v>226</v>
      </c>
      <c r="H219" s="1"/>
      <c r="I219" s="1"/>
      <c r="J219" s="1"/>
    </row>
    <row r="220" spans="1:10" hidden="1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hidden="1" x14ac:dyDescent="0.25">
      <c r="G221" s="3" t="s">
        <v>226</v>
      </c>
      <c r="H221" s="1"/>
      <c r="I221" s="1"/>
      <c r="J221" s="1"/>
    </row>
    <row r="222" spans="1:10" hidden="1" x14ac:dyDescent="0.25">
      <c r="G222" s="3" t="s">
        <v>230</v>
      </c>
      <c r="H222" s="1"/>
      <c r="I222" s="1"/>
      <c r="J222" s="1"/>
    </row>
    <row r="223" spans="1:10" hidden="1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hidden="1" x14ac:dyDescent="0.25">
      <c r="G224" s="3" t="s">
        <v>226</v>
      </c>
      <c r="H224" s="1"/>
      <c r="I224" s="1"/>
      <c r="J224" s="1"/>
    </row>
    <row r="225" spans="3:10" hidden="1" x14ac:dyDescent="0.25">
      <c r="G225" s="3" t="s">
        <v>229</v>
      </c>
      <c r="H225" s="1"/>
      <c r="I225" s="1"/>
      <c r="J225" s="1"/>
    </row>
    <row r="226" spans="3:10" hidden="1" x14ac:dyDescent="0.25">
      <c r="G226" s="3" t="s">
        <v>230</v>
      </c>
      <c r="H226" s="1"/>
      <c r="I226" s="1"/>
      <c r="J226" s="1"/>
    </row>
    <row r="227" spans="3:10" hidden="1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hidden="1" x14ac:dyDescent="0.25">
      <c r="G228" s="3" t="s">
        <v>226</v>
      </c>
      <c r="H228" s="1"/>
      <c r="I228" s="1"/>
      <c r="J228" s="1"/>
    </row>
    <row r="229" spans="3:10" hidden="1" x14ac:dyDescent="0.25">
      <c r="G229" s="3" t="s">
        <v>230</v>
      </c>
      <c r="H229" s="1"/>
      <c r="I229" s="1"/>
      <c r="J229" s="1"/>
    </row>
    <row r="230" spans="3:10" hidden="1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hidden="1" x14ac:dyDescent="0.25">
      <c r="G231" s="3" t="s">
        <v>226</v>
      </c>
      <c r="H231" s="1"/>
      <c r="I231" s="1"/>
      <c r="J231" s="1"/>
    </row>
    <row r="232" spans="3:10" hidden="1" x14ac:dyDescent="0.25">
      <c r="G232" s="3" t="s">
        <v>230</v>
      </c>
      <c r="H232" s="1"/>
      <c r="I232" s="1"/>
      <c r="J232" s="1"/>
    </row>
    <row r="233" spans="3:10" hidden="1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hidden="1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hidden="1" x14ac:dyDescent="0.25">
      <c r="G235" s="3" t="s">
        <v>227</v>
      </c>
      <c r="H235" s="1"/>
      <c r="I235" s="1"/>
      <c r="J235" s="1"/>
    </row>
    <row r="236" spans="3:10" hidden="1" x14ac:dyDescent="0.25">
      <c r="G236" s="3" t="s">
        <v>228</v>
      </c>
      <c r="H236" s="1"/>
      <c r="I236" s="1"/>
      <c r="J236" s="1"/>
    </row>
    <row r="237" spans="3:10" hidden="1" x14ac:dyDescent="0.25">
      <c r="G237" s="3" t="s">
        <v>230</v>
      </c>
      <c r="H237" s="1"/>
      <c r="I237" s="1"/>
      <c r="J237" s="1"/>
    </row>
    <row r="238" spans="3:10" hidden="1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hidden="1" x14ac:dyDescent="0.25">
      <c r="G239" s="3" t="s">
        <v>229</v>
      </c>
      <c r="H239" s="1"/>
      <c r="I239" s="1"/>
      <c r="J239" s="1"/>
    </row>
    <row r="240" spans="3:10" hidden="1" x14ac:dyDescent="0.25">
      <c r="G240" s="3" t="s">
        <v>230</v>
      </c>
      <c r="H240" s="1"/>
      <c r="I240" s="1"/>
      <c r="J240" s="1"/>
    </row>
    <row r="241" spans="1:10" hidden="1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hidden="1" x14ac:dyDescent="0.25">
      <c r="G242" s="3" t="s">
        <v>229</v>
      </c>
      <c r="H242" s="1"/>
      <c r="I242" s="1"/>
      <c r="J242" s="1"/>
    </row>
    <row r="243" spans="1:10" hidden="1" x14ac:dyDescent="0.25">
      <c r="G243" s="3" t="s">
        <v>230</v>
      </c>
      <c r="H243" s="1"/>
      <c r="I243" s="1"/>
      <c r="J243" s="1"/>
    </row>
    <row r="244" spans="1:10" hidden="1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hidden="1" x14ac:dyDescent="0.25">
      <c r="G245" s="3" t="s">
        <v>230</v>
      </c>
      <c r="H245" s="1"/>
      <c r="I245" s="1"/>
      <c r="J245" s="1"/>
    </row>
    <row r="246" spans="1:10" hidden="1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hidden="1" x14ac:dyDescent="0.25">
      <c r="G247" s="3" t="s">
        <v>230</v>
      </c>
      <c r="H247" s="1"/>
      <c r="I247" s="1"/>
      <c r="J247" s="1"/>
    </row>
    <row r="248" spans="1:10" ht="30" hidden="1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hidden="1" x14ac:dyDescent="0.25">
      <c r="G249" s="3" t="s">
        <v>226</v>
      </c>
      <c r="H249" s="1"/>
      <c r="I249" s="1"/>
      <c r="J249" s="1"/>
    </row>
    <row r="250" spans="1:10" hidden="1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hidden="1" x14ac:dyDescent="0.25">
      <c r="G251" s="3" t="s">
        <v>230</v>
      </c>
      <c r="H251" s="1"/>
      <c r="I251" s="1"/>
      <c r="J251" s="1"/>
    </row>
    <row r="252" spans="1:10" hidden="1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hidden="1" x14ac:dyDescent="0.25">
      <c r="G253" s="3" t="s">
        <v>226</v>
      </c>
      <c r="H253" s="1"/>
      <c r="I253" s="1"/>
      <c r="J253" s="1"/>
    </row>
    <row r="254" spans="1:10" hidden="1" x14ac:dyDescent="0.25">
      <c r="G254" s="3" t="s">
        <v>227</v>
      </c>
      <c r="H254" s="1"/>
      <c r="I254" s="1"/>
      <c r="J254" s="1"/>
    </row>
    <row r="255" spans="1:10" hidden="1" x14ac:dyDescent="0.25">
      <c r="G255" s="3" t="s">
        <v>231</v>
      </c>
      <c r="H255" s="1"/>
      <c r="I255" s="1"/>
      <c r="J255" s="1"/>
    </row>
    <row r="256" spans="1:10" hidden="1" x14ac:dyDescent="0.25">
      <c r="G256" s="3" t="s">
        <v>234</v>
      </c>
      <c r="H256" s="1"/>
      <c r="I256" s="1"/>
      <c r="J256" s="1"/>
    </row>
    <row r="257" spans="1:10" hidden="1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hidden="1" x14ac:dyDescent="0.25">
      <c r="G258" s="3" t="s">
        <v>226</v>
      </c>
      <c r="H258" s="1"/>
      <c r="I258" s="1"/>
      <c r="J258" s="1"/>
    </row>
    <row r="259" spans="1:10" hidden="1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hidden="1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hidden="1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hidden="1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hidden="1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hidden="1" x14ac:dyDescent="0.25">
      <c r="G264" s="3" t="s">
        <v>226</v>
      </c>
      <c r="H264" s="1"/>
      <c r="I264" s="1"/>
      <c r="J264" s="1"/>
    </row>
    <row r="265" spans="1:10" hidden="1" x14ac:dyDescent="0.25">
      <c r="G265" s="3" t="s">
        <v>227</v>
      </c>
      <c r="H265" s="1"/>
      <c r="I265" s="1"/>
      <c r="J265" s="1"/>
    </row>
    <row r="266" spans="1:10" hidden="1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hidden="1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hidden="1" x14ac:dyDescent="0.25">
      <c r="G268" s="3" t="s">
        <v>226</v>
      </c>
      <c r="H268" s="1"/>
      <c r="I268" s="1"/>
      <c r="J268" s="1"/>
    </row>
    <row r="269" spans="1:10" hidden="1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hidden="1" x14ac:dyDescent="0.25">
      <c r="G270" s="3" t="s">
        <v>226</v>
      </c>
      <c r="H270" s="1"/>
      <c r="I270" s="1"/>
      <c r="J270" s="1"/>
    </row>
    <row r="271" spans="1:10" hidden="1" x14ac:dyDescent="0.25">
      <c r="G271" s="3" t="s">
        <v>227</v>
      </c>
      <c r="H271" s="1"/>
      <c r="I271" s="1"/>
      <c r="J271" s="1"/>
    </row>
    <row r="272" spans="1:10" hidden="1" x14ac:dyDescent="0.25">
      <c r="G272" s="3" t="s">
        <v>229</v>
      </c>
      <c r="H272" s="1"/>
      <c r="I272" s="1"/>
      <c r="J272" s="1"/>
    </row>
    <row r="273" spans="1:10" hidden="1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IJKMK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Dajana Stolica</cp:lastModifiedBy>
  <cp:lastPrinted>2025-01-24T12:08:04Z</cp:lastPrinted>
  <dcterms:created xsi:type="dcterms:W3CDTF">2022-10-31T10:11:38Z</dcterms:created>
  <dcterms:modified xsi:type="dcterms:W3CDTF">2025-01-24T12:10:00Z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